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kumihasegawa/Documents/01_競泳委員会/02_合宿&amp;練習会/09_国スポ冬季練習会/2025/"/>
    </mc:Choice>
  </mc:AlternateContent>
  <xr:revisionPtr revIDLastSave="0" documentId="13_ncr:1_{4E92D814-E9AA-F544-BF80-E0A8854C9250}" xr6:coauthVersionLast="47" xr6:coauthVersionMax="47" xr10:uidLastSave="{00000000-0000-0000-0000-000000000000}"/>
  <bookViews>
    <workbookView xWindow="640" yWindow="700" windowWidth="27720" windowHeight="17220" xr2:uid="{99D7E2E7-69E6-8344-80DF-5E5CD3774A2A}"/>
  </bookViews>
  <sheets>
    <sheet name="見本" sheetId="4" r:id="rId1"/>
    <sheet name="①" sheetId="1" r:id="rId2"/>
    <sheet name="②" sheetId="2" r:id="rId3"/>
    <sheet name="③" sheetId="3" r:id="rId4"/>
    <sheet name="水連用" sheetId="5" r:id="rId5"/>
  </sheets>
  <definedNames>
    <definedName name="_xlnm.Print_Area" localSheetId="4">水連用!$A$1:$M$26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3" i="3" l="1"/>
  <c r="U34" i="3"/>
  <c r="U35" i="3"/>
  <c r="N34" i="3"/>
  <c r="P34" i="3"/>
  <c r="F26" i="5" l="1"/>
  <c r="D26" i="5"/>
  <c r="S19" i="4"/>
  <c r="S18" i="4"/>
  <c r="S17" i="4"/>
  <c r="S16" i="4"/>
  <c r="S15" i="4"/>
  <c r="S14" i="4"/>
  <c r="S13" i="4"/>
  <c r="S12" i="4"/>
  <c r="S11" i="4"/>
  <c r="P25" i="4"/>
  <c r="AD19" i="4"/>
  <c r="O19" i="4" s="1"/>
  <c r="R19" i="4"/>
  <c r="AD17" i="4"/>
  <c r="O17" i="4" s="1"/>
  <c r="R17" i="4"/>
  <c r="AD16" i="4"/>
  <c r="O16" i="4" s="1"/>
  <c r="R16" i="4"/>
  <c r="AD15" i="4"/>
  <c r="O15" i="4" s="1"/>
  <c r="R15" i="4"/>
  <c r="AD14" i="4"/>
  <c r="O14" i="4" s="1"/>
  <c r="R14" i="4"/>
  <c r="AD13" i="4"/>
  <c r="O13" i="4" s="1"/>
  <c r="R13" i="4"/>
  <c r="AD12" i="4"/>
  <c r="O12" i="4" s="1"/>
  <c r="R12" i="4"/>
  <c r="AD11" i="4"/>
  <c r="O11" i="4" s="1"/>
  <c r="R11" i="4"/>
  <c r="P31" i="3"/>
  <c r="AD25" i="3"/>
  <c r="S25" i="3"/>
  <c r="R25" i="3"/>
  <c r="O25" i="3"/>
  <c r="AD24" i="3"/>
  <c r="S24" i="3"/>
  <c r="O24" i="3"/>
  <c r="AD23" i="3"/>
  <c r="O23" i="3" s="1"/>
  <c r="S23" i="3"/>
  <c r="AD22" i="3"/>
  <c r="O22" i="3" s="1"/>
  <c r="S22" i="3"/>
  <c r="AD21" i="3"/>
  <c r="O21" i="3" s="1"/>
  <c r="S21" i="3"/>
  <c r="AD20" i="3"/>
  <c r="O20" i="3" s="1"/>
  <c r="S20" i="3"/>
  <c r="AD19" i="3"/>
  <c r="O19" i="3" s="1"/>
  <c r="S19" i="3"/>
  <c r="AD18" i="3"/>
  <c r="O18" i="3" s="1"/>
  <c r="S18" i="3"/>
  <c r="AD17" i="3"/>
  <c r="O17" i="3" s="1"/>
  <c r="S17" i="3"/>
  <c r="AD16" i="3"/>
  <c r="O16" i="3" s="1"/>
  <c r="S16" i="3"/>
  <c r="AD15" i="3"/>
  <c r="O15" i="3" s="1"/>
  <c r="S15" i="3"/>
  <c r="AD14" i="3"/>
  <c r="O14" i="3" s="1"/>
  <c r="S14" i="3"/>
  <c r="AD13" i="3"/>
  <c r="O13" i="3" s="1"/>
  <c r="S13" i="3"/>
  <c r="AD12" i="3"/>
  <c r="O12" i="3" s="1"/>
  <c r="S12" i="3"/>
  <c r="AD11" i="3"/>
  <c r="O11" i="3" s="1"/>
  <c r="S11" i="3"/>
  <c r="Y7" i="3"/>
  <c r="R23" i="3" s="1"/>
  <c r="O7" i="3"/>
  <c r="D7" i="3"/>
  <c r="D7" i="2"/>
  <c r="O7" i="2"/>
  <c r="Y7" i="2"/>
  <c r="R25" i="2" s="1"/>
  <c r="U34" i="2"/>
  <c r="U33" i="2"/>
  <c r="P34" i="2"/>
  <c r="N34" i="2"/>
  <c r="U35" i="2"/>
  <c r="P31" i="2"/>
  <c r="AD25" i="2"/>
  <c r="O25" i="2" s="1"/>
  <c r="S25" i="2"/>
  <c r="AD24" i="2"/>
  <c r="O24" i="2" s="1"/>
  <c r="S24" i="2"/>
  <c r="R24" i="2"/>
  <c r="AD23" i="2"/>
  <c r="O23" i="2" s="1"/>
  <c r="S23" i="2"/>
  <c r="R23" i="2"/>
  <c r="AD22" i="2"/>
  <c r="O22" i="2" s="1"/>
  <c r="S22" i="2"/>
  <c r="AD21" i="2"/>
  <c r="O21" i="2" s="1"/>
  <c r="S21" i="2"/>
  <c r="R21" i="2"/>
  <c r="AD20" i="2"/>
  <c r="O20" i="2" s="1"/>
  <c r="S20" i="2"/>
  <c r="R20" i="2"/>
  <c r="AD19" i="2"/>
  <c r="O19" i="2" s="1"/>
  <c r="S19" i="2"/>
  <c r="R19" i="2"/>
  <c r="AD18" i="2"/>
  <c r="O18" i="2" s="1"/>
  <c r="S18" i="2"/>
  <c r="R18" i="2"/>
  <c r="AD17" i="2"/>
  <c r="O17" i="2" s="1"/>
  <c r="S17" i="2"/>
  <c r="AD16" i="2"/>
  <c r="O16" i="2" s="1"/>
  <c r="S16" i="2"/>
  <c r="R16" i="2"/>
  <c r="AD15" i="2"/>
  <c r="O15" i="2" s="1"/>
  <c r="S15" i="2"/>
  <c r="R15" i="2"/>
  <c r="AD14" i="2"/>
  <c r="O14" i="2" s="1"/>
  <c r="S14" i="2"/>
  <c r="R14" i="2"/>
  <c r="AD13" i="2"/>
  <c r="O13" i="2" s="1"/>
  <c r="S13" i="2"/>
  <c r="R13" i="2"/>
  <c r="AD12" i="2"/>
  <c r="O12" i="2" s="1"/>
  <c r="S12" i="2"/>
  <c r="R12" i="2"/>
  <c r="AD11" i="2"/>
  <c r="O11" i="2" s="1"/>
  <c r="S11" i="2"/>
  <c r="R11" i="2"/>
  <c r="P31" i="1"/>
  <c r="H10" i="5" l="1"/>
  <c r="I10" i="5" s="1"/>
  <c r="H7" i="5"/>
  <c r="I7" i="5" s="1"/>
  <c r="H9" i="5"/>
  <c r="I9" i="5" s="1"/>
  <c r="H14" i="5"/>
  <c r="I14" i="5" s="1"/>
  <c r="H13" i="5"/>
  <c r="I13" i="5" s="1"/>
  <c r="H11" i="5"/>
  <c r="I11" i="5" s="1"/>
  <c r="H8" i="5"/>
  <c r="I8" i="5" s="1"/>
  <c r="H12" i="5"/>
  <c r="I12" i="5" s="1"/>
  <c r="L10" i="5"/>
  <c r="L14" i="5"/>
  <c r="L11" i="5"/>
  <c r="L8" i="5"/>
  <c r="L12" i="5"/>
  <c r="L7" i="5"/>
  <c r="M7" i="5" s="1"/>
  <c r="L9" i="5"/>
  <c r="L13" i="5"/>
  <c r="F28" i="4"/>
  <c r="Z22" i="4"/>
  <c r="Z25" i="4"/>
  <c r="X22" i="4"/>
  <c r="X25" i="4"/>
  <c r="O20" i="4"/>
  <c r="Z24" i="4"/>
  <c r="X24" i="4"/>
  <c r="Z23" i="4"/>
  <c r="X23" i="4"/>
  <c r="Z30" i="3"/>
  <c r="X30" i="3"/>
  <c r="X29" i="3"/>
  <c r="Z29" i="3"/>
  <c r="F34" i="3"/>
  <c r="Z28" i="3"/>
  <c r="Z31" i="3"/>
  <c r="X28" i="3"/>
  <c r="X31" i="3"/>
  <c r="O26" i="3"/>
  <c r="R12" i="3"/>
  <c r="R14" i="3"/>
  <c r="R16" i="3"/>
  <c r="R18" i="3"/>
  <c r="R20" i="3"/>
  <c r="R22" i="3"/>
  <c r="R24" i="3"/>
  <c r="R11" i="3"/>
  <c r="R13" i="3"/>
  <c r="R15" i="3"/>
  <c r="R17" i="3"/>
  <c r="R19" i="3"/>
  <c r="R21" i="3"/>
  <c r="R22" i="2"/>
  <c r="R17" i="2"/>
  <c r="F34" i="2"/>
  <c r="Z28" i="2"/>
  <c r="Z31" i="2"/>
  <c r="X28" i="2"/>
  <c r="X31" i="2"/>
  <c r="O26" i="2"/>
  <c r="Z30" i="2"/>
  <c r="X30" i="2"/>
  <c r="Z29" i="2"/>
  <c r="X29" i="2"/>
  <c r="I15" i="5" l="1"/>
  <c r="M13" i="5"/>
  <c r="M9" i="5"/>
  <c r="M12" i="5"/>
  <c r="M8" i="5"/>
  <c r="M11" i="5"/>
  <c r="M14" i="5"/>
  <c r="M10" i="5"/>
  <c r="M15" i="5" l="1"/>
  <c r="AD12" i="1"/>
  <c r="O12" i="1" s="1"/>
  <c r="AD13" i="1"/>
  <c r="O13" i="1" s="1"/>
  <c r="AD14" i="1"/>
  <c r="O14" i="1" s="1"/>
  <c r="AD15" i="1"/>
  <c r="O15" i="1" s="1"/>
  <c r="AD16" i="1"/>
  <c r="O16" i="1" s="1"/>
  <c r="AD17" i="1"/>
  <c r="O17" i="1" s="1"/>
  <c r="AD18" i="1"/>
  <c r="O18" i="1" s="1"/>
  <c r="AD19" i="1"/>
  <c r="O19" i="1" s="1"/>
  <c r="AD20" i="1"/>
  <c r="O20" i="1" s="1"/>
  <c r="AD21" i="1"/>
  <c r="O21" i="1" s="1"/>
  <c r="AD22" i="1"/>
  <c r="O22" i="1" s="1"/>
  <c r="AD23" i="1"/>
  <c r="O23" i="1" s="1"/>
  <c r="AD24" i="1"/>
  <c r="O24" i="1" s="1"/>
  <c r="AD25" i="1"/>
  <c r="O25" i="1" s="1"/>
  <c r="AD11" i="1"/>
  <c r="O11" i="1" s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12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R11" i="1"/>
  <c r="D8" i="5" l="1"/>
  <c r="D7" i="5"/>
  <c r="D14" i="5"/>
  <c r="D13" i="5"/>
  <c r="D12" i="5"/>
  <c r="D11" i="5"/>
  <c r="D9" i="5"/>
  <c r="D10" i="5"/>
  <c r="Z31" i="1"/>
  <c r="Z28" i="1"/>
  <c r="Z29" i="1"/>
  <c r="Z30" i="1"/>
  <c r="F34" i="1"/>
  <c r="X29" i="1"/>
  <c r="X28" i="1"/>
  <c r="X30" i="1"/>
  <c r="X31" i="1"/>
  <c r="O26" i="1"/>
  <c r="E10" i="5" l="1"/>
  <c r="L21" i="5"/>
  <c r="M21" i="5" s="1"/>
  <c r="E9" i="5"/>
  <c r="L20" i="5"/>
  <c r="M20" i="5" s="1"/>
  <c r="E12" i="5"/>
  <c r="L23" i="5"/>
  <c r="M23" i="5" s="1"/>
  <c r="E14" i="5"/>
  <c r="L25" i="5"/>
  <c r="M25" i="5" s="1"/>
  <c r="E11" i="5"/>
  <c r="L22" i="5"/>
  <c r="M22" i="5" s="1"/>
  <c r="E7" i="5"/>
  <c r="L18" i="5"/>
  <c r="M18" i="5" s="1"/>
  <c r="E13" i="5"/>
  <c r="L24" i="5"/>
  <c r="M24" i="5" s="1"/>
  <c r="E8" i="5"/>
  <c r="L19" i="5"/>
  <c r="M19" i="5" s="1"/>
  <c r="M26" i="5" l="1"/>
  <c r="E15" i="5"/>
</calcChain>
</file>

<file path=xl/sharedStrings.xml><?xml version="1.0" encoding="utf-8"?>
<sst xmlns="http://schemas.openxmlformats.org/spreadsheetml/2006/main" count="302" uniqueCount="87">
  <si>
    <t>今練習会の趣旨に賛同し、以下の選手の申し込みを致します。</t>
    <rPh sb="0" eb="1">
      <t xml:space="preserve">コン </t>
    </rPh>
    <rPh sb="1" eb="4">
      <t>レンシュウ</t>
    </rPh>
    <rPh sb="5" eb="7">
      <t>シュｓイ</t>
    </rPh>
    <rPh sb="8" eb="10">
      <t>サンドウ</t>
    </rPh>
    <rPh sb="12" eb="14">
      <t>イｋア</t>
    </rPh>
    <rPh sb="15" eb="17">
      <t>センｓｙウ</t>
    </rPh>
    <rPh sb="18" eb="19">
      <t>モウシコｍイ</t>
    </rPh>
    <rPh sb="23" eb="24">
      <t xml:space="preserve">イタシマス </t>
    </rPh>
    <phoneticPr fontId="2"/>
  </si>
  <si>
    <t>一般社団法人　愛知水泳連盟</t>
    <rPh sb="0" eb="6">
      <t>イッパンｓｙア</t>
    </rPh>
    <rPh sb="7" eb="9">
      <t>アイ</t>
    </rPh>
    <rPh sb="9" eb="11">
      <t>スイエイ</t>
    </rPh>
    <rPh sb="11" eb="13">
      <t>レンメイ</t>
    </rPh>
    <phoneticPr fontId="2"/>
  </si>
  <si>
    <t>2025年度　国民スポーツ大会強化指定選手冬季強化練習会　　申込用紙</t>
    <phoneticPr fontId="2"/>
  </si>
  <si>
    <t>所属クラブ</t>
    <rPh sb="0" eb="2">
      <t>ショゾｋウ</t>
    </rPh>
    <phoneticPr fontId="2"/>
  </si>
  <si>
    <t>No</t>
    <phoneticPr fontId="2"/>
  </si>
  <si>
    <t>選手氏名</t>
    <rPh sb="0" eb="2">
      <t>センｓｙウ</t>
    </rPh>
    <rPh sb="2" eb="4">
      <t>🈯️</t>
    </rPh>
    <phoneticPr fontId="2"/>
  </si>
  <si>
    <t>区分</t>
    <rPh sb="0" eb="2">
      <t>クブｎン</t>
    </rPh>
    <phoneticPr fontId="2"/>
  </si>
  <si>
    <t>電話番号</t>
    <rPh sb="0" eb="4">
      <t>デンｗア</t>
    </rPh>
    <phoneticPr fontId="2"/>
  </si>
  <si>
    <t>日程</t>
    <rPh sb="0" eb="2">
      <t>ニッテイ</t>
    </rPh>
    <phoneticPr fontId="2"/>
  </si>
  <si>
    <t>性別</t>
    <rPh sb="0" eb="2">
      <t>セイベｔウ</t>
    </rPh>
    <phoneticPr fontId="2"/>
  </si>
  <si>
    <t>生年月日</t>
    <rPh sb="0" eb="4">
      <t>セイネンガッピ</t>
    </rPh>
    <phoneticPr fontId="2"/>
  </si>
  <si>
    <t>年齢</t>
    <rPh sb="0" eb="2">
      <t>ネンレイ</t>
    </rPh>
    <phoneticPr fontId="2"/>
  </si>
  <si>
    <t>学年</t>
    <rPh sb="0" eb="2">
      <t>ガクネン</t>
    </rPh>
    <phoneticPr fontId="2"/>
  </si>
  <si>
    <t>学校名</t>
    <rPh sb="0" eb="2">
      <t>ガッコウ</t>
    </rPh>
    <rPh sb="2" eb="3">
      <t>メイ</t>
    </rPh>
    <phoneticPr fontId="2"/>
  </si>
  <si>
    <t>保護者</t>
    <rPh sb="0" eb="3">
      <t>ホゴｓｙア</t>
    </rPh>
    <phoneticPr fontId="2"/>
  </si>
  <si>
    <t>氏名</t>
    <rPh sb="0" eb="2">
      <t>シメイ</t>
    </rPh>
    <phoneticPr fontId="2"/>
  </si>
  <si>
    <t>備考</t>
    <rPh sb="0" eb="2">
      <t>ビコウ</t>
    </rPh>
    <phoneticPr fontId="2"/>
  </si>
  <si>
    <t>申込日</t>
    <rPh sb="0" eb="3">
      <t>モウｓイ</t>
    </rPh>
    <phoneticPr fontId="2"/>
  </si>
  <si>
    <t>合計</t>
    <rPh sb="0" eb="2">
      <t>ゴウケイ</t>
    </rPh>
    <phoneticPr fontId="2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</si>
  <si>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</si>
  <si>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</si>
  <si>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</si>
  <si>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</si>
  <si>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</si>
  <si>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</si>
  <si>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</si>
  <si>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</si>
  <si>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</si>
  <si>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</si>
  <si>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</si>
  <si>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高3</t>
    <rPh sb="0" eb="1">
      <t>コウ</t>
    </rPh>
    <phoneticPr fontId="1"/>
  </si>
  <si>
    <t>集計</t>
    <rPh sb="0" eb="2">
      <t>シュウケイ</t>
    </rPh>
    <phoneticPr fontId="2"/>
  </si>
  <si>
    <t>◯</t>
  </si>
  <si>
    <t>午前のみ</t>
  </si>
  <si>
    <t>◯</t>
    <phoneticPr fontId="2"/>
  </si>
  <si>
    <t>×</t>
  </si>
  <si>
    <t>強化指定</t>
  </si>
  <si>
    <t>推薦</t>
  </si>
  <si>
    <t>東海ブロック</t>
  </si>
  <si>
    <t>午後のみ</t>
  </si>
  <si>
    <t>NO</t>
    <phoneticPr fontId="2"/>
  </si>
  <si>
    <t>名前</t>
    <rPh sb="0" eb="2">
      <t>ナマエ</t>
    </rPh>
    <phoneticPr fontId="2"/>
  </si>
  <si>
    <t>コーチ資格</t>
    <rPh sb="3" eb="5">
      <t>シカク</t>
    </rPh>
    <phoneticPr fontId="2"/>
  </si>
  <si>
    <t>性別</t>
    <rPh sb="0" eb="2">
      <t>セイベツ</t>
    </rPh>
    <phoneticPr fontId="2"/>
  </si>
  <si>
    <t>木</t>
    <rPh sb="0" eb="1">
      <t xml:space="preserve">モク </t>
    </rPh>
    <phoneticPr fontId="2"/>
  </si>
  <si>
    <t>金</t>
    <rPh sb="0" eb="1">
      <t>キｎン</t>
    </rPh>
    <phoneticPr fontId="2"/>
  </si>
  <si>
    <t>土</t>
    <rPh sb="0" eb="1">
      <t xml:space="preserve">ド </t>
    </rPh>
    <phoneticPr fontId="2"/>
  </si>
  <si>
    <t>日</t>
    <rPh sb="0" eb="1">
      <t>ニｔイ</t>
    </rPh>
    <phoneticPr fontId="2"/>
  </si>
  <si>
    <t>※ 緊急時対応用に必要な情報ですので、もれなくご記入ください</t>
    <phoneticPr fontId="2"/>
  </si>
  <si>
    <t>振込金額</t>
    <rPh sb="0" eb="4">
      <t>フリコミキンガク</t>
    </rPh>
    <phoneticPr fontId="2"/>
  </si>
  <si>
    <t>振込人名（依頼人名）</t>
    <rPh sb="0" eb="2">
      <t>フリコミ</t>
    </rPh>
    <rPh sb="2" eb="4">
      <t>ジンメイ</t>
    </rPh>
    <rPh sb="5" eb="7">
      <t>イライ</t>
    </rPh>
    <rPh sb="7" eb="9">
      <t>ジンメイ</t>
    </rPh>
    <phoneticPr fontId="2"/>
  </si>
  <si>
    <t>振込日</t>
    <rPh sb="0" eb="3">
      <t>フリコミビ</t>
    </rPh>
    <phoneticPr fontId="2"/>
  </si>
  <si>
    <t>申込
責任者</t>
    <rPh sb="0" eb="2">
      <t>モウシコミ</t>
    </rPh>
    <rPh sb="3" eb="6">
      <t>セキニンシャ</t>
    </rPh>
    <phoneticPr fontId="2"/>
  </si>
  <si>
    <t>責任者携帯番号</t>
    <rPh sb="0" eb="3">
      <t>セキニンシャ</t>
    </rPh>
    <rPh sb="3" eb="7">
      <t>ケイタイバンゴウ</t>
    </rPh>
    <phoneticPr fontId="2"/>
  </si>
  <si>
    <t>メールアドレス</t>
    <phoneticPr fontId="2"/>
  </si>
  <si>
    <t>振込先・・・三菱ＵＦＪ銀行　名古屋営業部　０８１８４４８</t>
  </si>
  <si>
    <t>※競技会申込金振込先とは異なります。</t>
  </si>
  <si>
    <t>愛知太朗</t>
    <rPh sb="0" eb="2">
      <t>アイ</t>
    </rPh>
    <rPh sb="2" eb="4">
      <t xml:space="preserve">タロウ </t>
    </rPh>
    <phoneticPr fontId="2"/>
  </si>
  <si>
    <t>愛知花子</t>
    <rPh sb="0" eb="1">
      <t>アイ</t>
    </rPh>
    <rPh sb="2" eb="4">
      <t>ハナｋオ</t>
    </rPh>
    <phoneticPr fontId="2"/>
  </si>
  <si>
    <t>愛知一郎</t>
    <rPh sb="0" eb="2">
      <t>アイ</t>
    </rPh>
    <rPh sb="2" eb="4">
      <t>１ロウ</t>
    </rPh>
    <phoneticPr fontId="2"/>
  </si>
  <si>
    <t>◯◯SC</t>
    <phoneticPr fontId="2"/>
  </si>
  <si>
    <t>080-0000-1234</t>
    <phoneticPr fontId="2"/>
  </si>
  <si>
    <t>男</t>
  </si>
  <si>
    <t>女</t>
  </si>
  <si>
    <t>〜</t>
    <phoneticPr fontId="2"/>
  </si>
  <si>
    <t>年度</t>
    <rPh sb="0" eb="2">
      <t>ネンド</t>
    </rPh>
    <phoneticPr fontId="2"/>
  </si>
  <si>
    <t>事業名：</t>
    <rPh sb="0" eb="3">
      <t>ジギョウメイ</t>
    </rPh>
    <phoneticPr fontId="2"/>
  </si>
  <si>
    <t>①</t>
    <phoneticPr fontId="2"/>
  </si>
  <si>
    <t>負担金</t>
    <rPh sb="0" eb="3">
      <t>フタンキン</t>
    </rPh>
    <phoneticPr fontId="2"/>
  </si>
  <si>
    <t>総数</t>
    <rPh sb="0" eb="2">
      <t>ソウスウ</t>
    </rPh>
    <phoneticPr fontId="2"/>
  </si>
  <si>
    <t>金額</t>
    <rPh sb="0" eb="2">
      <t>キンガク</t>
    </rPh>
    <phoneticPr fontId="2"/>
  </si>
  <si>
    <t>②</t>
    <phoneticPr fontId="2"/>
  </si>
  <si>
    <t>③</t>
    <phoneticPr fontId="2"/>
  </si>
  <si>
    <t>①+②+③</t>
    <phoneticPr fontId="2"/>
  </si>
  <si>
    <t>振込人名（依頼人名）</t>
    <phoneticPr fontId="2"/>
  </si>
  <si>
    <t>振込日</t>
    <phoneticPr fontId="2"/>
  </si>
  <si>
    <t>国民スポーツ大会強化指定選手冬季強化練習会</t>
    <rPh sb="0" eb="2">
      <t>トウキ</t>
    </rPh>
    <rPh sb="2" eb="5">
      <t>ショウガクセイ</t>
    </rPh>
    <rPh sb="5" eb="7">
      <t>ガッシュク</t>
    </rPh>
    <phoneticPr fontId="2"/>
  </si>
  <si>
    <t>愛知三郎</t>
    <rPh sb="0" eb="2">
      <t>アイ</t>
    </rPh>
    <rPh sb="2" eb="4">
      <t>サブロウ</t>
    </rPh>
    <phoneticPr fontId="2"/>
  </si>
  <si>
    <t>愛知三郎</t>
    <rPh sb="0" eb="2">
      <t>アイｔイ</t>
    </rPh>
    <rPh sb="2" eb="4">
      <t>サブロウ</t>
    </rPh>
    <phoneticPr fontId="2"/>
  </si>
  <si>
    <t>参加日数</t>
    <rPh sb="0" eb="2">
      <t>サンｋア</t>
    </rPh>
    <rPh sb="2" eb="4">
      <t>ニッスウ</t>
    </rPh>
    <phoneticPr fontId="2"/>
  </si>
  <si>
    <t>１日</t>
    <rPh sb="1" eb="2">
      <t>ニｔイ</t>
    </rPh>
    <phoneticPr fontId="2"/>
  </si>
  <si>
    <t>２日</t>
    <rPh sb="1" eb="2">
      <t>ニｔイ</t>
    </rPh>
    <phoneticPr fontId="2"/>
  </si>
  <si>
    <t>３日</t>
    <rPh sb="1" eb="2">
      <t>ニｔイ</t>
    </rPh>
    <phoneticPr fontId="2"/>
  </si>
  <si>
    <t>４日</t>
    <rPh sb="1" eb="2">
      <t>ニｔイ</t>
    </rPh>
    <phoneticPr fontId="2"/>
  </si>
  <si>
    <t>強化指定選手</t>
    <rPh sb="0" eb="4">
      <t>キョウカシテイ</t>
    </rPh>
    <rPh sb="4" eb="6">
      <t>セｎン</t>
    </rPh>
    <phoneticPr fontId="2"/>
  </si>
  <si>
    <t>推薦選手</t>
    <rPh sb="0" eb="2">
      <t>スイセｎン</t>
    </rPh>
    <rPh sb="2" eb="4">
      <t>ｓエ</t>
    </rPh>
    <phoneticPr fontId="2"/>
  </si>
  <si>
    <t>abcdefg@aaaa.com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</si>
</sst>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&quot;¥&quot;#,##0_);[Red]\(&quot;¥&quot;#,##0\)"/>
  </numFmts>
  <fonts count="14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399975585192419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>
      <alignment vertical="center"/>
    </xf>
  </cellStyleXfs>
  <cellXfs count="25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56" fontId="3" fillId="0" borderId="14" xfId="0" applyNumberFormat="1" applyFont="1" applyBorder="1">
      <alignment vertical="center"/>
    </xf>
    <xf numFmtId="0" fontId="3" fillId="0" borderId="15" xfId="0" applyFont="1" applyBorder="1">
      <alignment vertical="center"/>
    </xf>
    <xf numFmtId="56" fontId="3" fillId="0" borderId="12" xfId="0" applyNumberFormat="1" applyFont="1" applyBorder="1">
      <alignment vertical="center"/>
    </xf>
    <xf numFmtId="0" fontId="3" fillId="0" borderId="1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77" fontId="3" fillId="0" borderId="26" xfId="0" applyNumberFormat="1" applyFont="1" applyBorder="1">
      <alignment vertical="center"/>
    </xf>
    <xf numFmtId="177" fontId="3" fillId="0" borderId="2" xfId="0" applyNumberFormat="1" applyFont="1" applyBorder="1">
      <alignment vertical="center"/>
    </xf>
    <xf numFmtId="177" fontId="3" fillId="0" borderId="6" xfId="0" applyNumberFormat="1" applyFont="1" applyBorder="1">
      <alignment vertical="center"/>
    </xf>
    <xf numFmtId="0" fontId="3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77" fontId="3" fillId="0" borderId="36" xfId="0" applyNumberFormat="1" applyFont="1" applyBorder="1">
      <alignment vertical="center"/>
    </xf>
    <xf numFmtId="56" fontId="3" fillId="0" borderId="12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14" fontId="6" fillId="0" borderId="7" xfId="0" applyNumberFormat="1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vertical="center" shrinkToFit="1"/>
      <protection locked="0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 shrinkToFit="1"/>
    </xf>
    <xf numFmtId="0" fontId="6" fillId="0" borderId="0" xfId="0" applyFont="1" applyAlignment="1"/>
    <xf numFmtId="0" fontId="6" fillId="0" borderId="0" xfId="0" applyFont="1" applyAlignment="1">
      <alignment horizontal="right" vertical="top" shrinkToFit="1"/>
    </xf>
    <xf numFmtId="0" fontId="3" fillId="0" borderId="44" xfId="0" applyFont="1" applyBorder="1" applyAlignment="1">
      <alignment vertical="center" shrinkToFit="1"/>
    </xf>
    <xf numFmtId="0" fontId="3" fillId="0" borderId="8" xfId="0" applyFont="1" applyBorder="1" applyAlignment="1" applyProtection="1">
      <alignment vertical="center" shrinkToFit="1"/>
      <protection locked="0"/>
    </xf>
    <xf numFmtId="49" fontId="3" fillId="0" borderId="8" xfId="0" applyNumberFormat="1" applyFont="1" applyBorder="1" applyAlignment="1" applyProtection="1">
      <alignment vertical="center" shrinkToFit="1"/>
      <protection locked="0"/>
    </xf>
    <xf numFmtId="177" fontId="3" fillId="0" borderId="48" xfId="0" applyNumberFormat="1" applyFont="1" applyBorder="1">
      <alignment vertical="center"/>
    </xf>
    <xf numFmtId="0" fontId="3" fillId="0" borderId="49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14" fontId="3" fillId="2" borderId="26" xfId="0" applyNumberFormat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14" fontId="6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vertical="center" shrinkToFit="1"/>
      <protection locked="0"/>
    </xf>
    <xf numFmtId="0" fontId="6" fillId="2" borderId="43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 textRotation="180"/>
    </xf>
    <xf numFmtId="177" fontId="3" fillId="3" borderId="26" xfId="0" applyNumberFormat="1" applyFont="1" applyFill="1" applyBorder="1">
      <alignment vertical="center"/>
    </xf>
    <xf numFmtId="177" fontId="3" fillId="3" borderId="2" xfId="0" applyNumberFormat="1" applyFont="1" applyFill="1" applyBorder="1">
      <alignment vertical="center"/>
    </xf>
    <xf numFmtId="177" fontId="3" fillId="3" borderId="6" xfId="0" applyNumberFormat="1" applyFont="1" applyFill="1" applyBorder="1">
      <alignment vertical="center"/>
    </xf>
    <xf numFmtId="177" fontId="3" fillId="3" borderId="36" xfId="0" applyNumberFormat="1" applyFont="1" applyFill="1" applyBorder="1">
      <alignment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5" fillId="0" borderId="0" xfId="2" applyFont="1">
      <alignment vertical="center"/>
    </xf>
    <xf numFmtId="0" fontId="9" fillId="0" borderId="50" xfId="2" applyFont="1" applyBorder="1">
      <alignment vertical="center"/>
    </xf>
    <xf numFmtId="0" fontId="9" fillId="0" borderId="50" xfId="2" applyFont="1" applyBorder="1" applyAlignment="1">
      <alignment horizontal="right" vertical="center"/>
    </xf>
    <xf numFmtId="0" fontId="9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13" fillId="5" borderId="0" xfId="2" applyFont="1" applyFill="1" applyAlignment="1">
      <alignment horizontal="center" vertical="center"/>
    </xf>
    <xf numFmtId="177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177" fontId="5" fillId="0" borderId="1" xfId="2" applyNumberFormat="1" applyFont="1" applyBorder="1">
      <alignment vertical="center"/>
    </xf>
    <xf numFmtId="177" fontId="5" fillId="0" borderId="5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177" fontId="5" fillId="0" borderId="44" xfId="2" applyNumberFormat="1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177" fontId="5" fillId="0" borderId="44" xfId="2" applyNumberFormat="1" applyFont="1" applyBorder="1">
      <alignment vertical="center"/>
    </xf>
    <xf numFmtId="0" fontId="5" fillId="0" borderId="44" xfId="2" applyFont="1" applyBorder="1">
      <alignment vertical="center"/>
    </xf>
    <xf numFmtId="0" fontId="5" fillId="0" borderId="0" xfId="2" applyFont="1" applyAlignment="1">
      <alignment horizontal="center" vertical="center"/>
    </xf>
    <xf numFmtId="177" fontId="3" fillId="0" borderId="0" xfId="2" applyNumberFormat="1" applyFont="1">
      <alignment vertical="center"/>
    </xf>
    <xf numFmtId="176" fontId="3" fillId="0" borderId="0" xfId="2" applyNumberFormat="1" applyFont="1">
      <alignment vertical="center"/>
    </xf>
    <xf numFmtId="177" fontId="5" fillId="0" borderId="0" xfId="2" applyNumberFormat="1" applyFont="1">
      <alignment vertical="center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Protection="1">
      <alignment vertical="center"/>
      <protection locked="0"/>
    </xf>
    <xf numFmtId="14" fontId="3" fillId="0" borderId="26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Protection="1">
      <alignment vertical="center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  <protection locked="0"/>
    </xf>
    <xf numFmtId="14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vertical="center" shrinkToFi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56" fontId="5" fillId="0" borderId="12" xfId="0" applyNumberFormat="1" applyFont="1" applyBorder="1" applyAlignment="1" applyProtection="1">
      <alignment horizontal="center" vertical="center" shrinkToFit="1"/>
      <protection locked="0"/>
    </xf>
    <xf numFmtId="56" fontId="5" fillId="0" borderId="15" xfId="0" applyNumberFormat="1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4" borderId="41" xfId="0" applyFont="1" applyFill="1" applyBorder="1" applyAlignment="1" applyProtection="1">
      <alignment horizontal="center" vertical="center" shrinkToFit="1"/>
      <protection locked="0"/>
    </xf>
    <xf numFmtId="0" fontId="6" fillId="4" borderId="42" xfId="0" applyFont="1" applyFill="1" applyBorder="1" applyAlignment="1" applyProtection="1">
      <alignment horizontal="center" vertical="center" shrinkToFit="1"/>
      <protection locked="0"/>
    </xf>
    <xf numFmtId="177" fontId="5" fillId="2" borderId="3" xfId="0" applyNumberFormat="1" applyFont="1" applyFill="1" applyBorder="1" applyAlignment="1" applyProtection="1">
      <alignment horizontal="center" vertical="center"/>
      <protection locked="0"/>
    </xf>
    <xf numFmtId="177" fontId="5" fillId="2" borderId="4" xfId="0" applyNumberFormat="1" applyFont="1" applyFill="1" applyBorder="1" applyAlignment="1" applyProtection="1">
      <alignment horizontal="center" vertical="center"/>
      <protection locked="0"/>
    </xf>
    <xf numFmtId="177" fontId="5" fillId="0" borderId="3" xfId="0" applyNumberFormat="1" applyFont="1" applyBorder="1" applyAlignment="1" applyProtection="1">
      <alignment horizontal="center" vertical="center"/>
      <protection locked="0"/>
    </xf>
    <xf numFmtId="177" fontId="5" fillId="0" borderId="4" xfId="0" applyNumberFormat="1" applyFont="1" applyBorder="1" applyAlignment="1" applyProtection="1">
      <alignment horizontal="center" vertical="center"/>
      <protection locked="0"/>
    </xf>
    <xf numFmtId="14" fontId="6" fillId="2" borderId="3" xfId="0" applyNumberFormat="1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 applyProtection="1">
      <alignment horizontal="center" vertical="center" shrinkToFit="1"/>
      <protection locked="0"/>
    </xf>
    <xf numFmtId="0" fontId="6" fillId="4" borderId="4" xfId="0" applyFont="1" applyFill="1" applyBorder="1" applyAlignment="1" applyProtection="1">
      <alignment horizontal="center" vertical="center" shrinkToFit="1"/>
      <protection locked="0"/>
    </xf>
    <xf numFmtId="177" fontId="5" fillId="2" borderId="39" xfId="0" applyNumberFormat="1" applyFont="1" applyFill="1" applyBorder="1" applyAlignment="1" applyProtection="1">
      <alignment horizontal="center" vertical="center"/>
      <protection locked="0"/>
    </xf>
    <xf numFmtId="177" fontId="5" fillId="2" borderId="40" xfId="0" applyNumberFormat="1" applyFont="1" applyFill="1" applyBorder="1" applyAlignment="1" applyProtection="1">
      <alignment horizontal="center" vertical="center"/>
      <protection locked="0"/>
    </xf>
    <xf numFmtId="177" fontId="5" fillId="0" borderId="39" xfId="0" applyNumberFormat="1" applyFont="1" applyBorder="1" applyAlignment="1" applyProtection="1">
      <alignment horizontal="center" vertical="center"/>
      <protection locked="0"/>
    </xf>
    <xf numFmtId="177" fontId="5" fillId="0" borderId="40" xfId="0" applyNumberFormat="1" applyFont="1" applyBorder="1" applyAlignment="1" applyProtection="1">
      <alignment horizontal="center" vertical="center"/>
      <protection locked="0"/>
    </xf>
    <xf numFmtId="14" fontId="6" fillId="2" borderId="39" xfId="0" applyNumberFormat="1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 shrinkToFit="1"/>
    </xf>
    <xf numFmtId="0" fontId="8" fillId="6" borderId="3" xfId="1" applyFill="1" applyBorder="1" applyAlignment="1" applyProtection="1">
      <alignment horizontal="center" vertical="center" shrinkToFit="1"/>
      <protection locked="0"/>
    </xf>
    <xf numFmtId="0" fontId="11" fillId="6" borderId="5" xfId="1" applyFont="1" applyFill="1" applyBorder="1" applyAlignment="1" applyProtection="1">
      <alignment horizontal="center" vertical="center" shrinkToFit="1"/>
      <protection locked="0"/>
    </xf>
    <xf numFmtId="0" fontId="11" fillId="6" borderId="4" xfId="1" applyFont="1" applyFill="1" applyBorder="1" applyAlignment="1" applyProtection="1">
      <alignment horizontal="center" vertical="center" shrinkToFit="1"/>
      <protection locked="0"/>
    </xf>
    <xf numFmtId="0" fontId="3" fillId="0" borderId="44" xfId="0" applyFont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center" shrinkToFit="1"/>
    </xf>
    <xf numFmtId="0" fontId="6" fillId="0" borderId="44" xfId="0" applyFont="1" applyBorder="1" applyAlignment="1">
      <alignment horizontal="left" vertical="center" shrinkToFit="1"/>
    </xf>
    <xf numFmtId="0" fontId="6" fillId="0" borderId="4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6" borderId="3" xfId="0" applyFont="1" applyFill="1" applyBorder="1" applyAlignment="1" applyProtection="1">
      <alignment horizontal="center" vertical="center" shrinkToFit="1"/>
      <protection locked="0"/>
    </xf>
    <xf numFmtId="0" fontId="3" fillId="6" borderId="5" xfId="0" applyFont="1" applyFill="1" applyBorder="1" applyAlignment="1" applyProtection="1">
      <alignment horizontal="center" vertical="center" shrinkToFit="1"/>
      <protection locked="0"/>
    </xf>
    <xf numFmtId="0" fontId="3" fillId="6" borderId="4" xfId="0" applyFont="1" applyFill="1" applyBorder="1" applyAlignment="1" applyProtection="1">
      <alignment horizontal="center" vertical="center" shrinkToFit="1"/>
      <protection locked="0"/>
    </xf>
    <xf numFmtId="177" fontId="4" fillId="3" borderId="8" xfId="0" applyNumberFormat="1" applyFont="1" applyFill="1" applyBorder="1" applyAlignment="1">
      <alignment horizontal="center" vertical="center" shrinkToFit="1"/>
    </xf>
    <xf numFmtId="177" fontId="4" fillId="3" borderId="0" xfId="0" applyNumberFormat="1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46" xfId="0" applyFont="1" applyFill="1" applyBorder="1" applyAlignment="1">
      <alignment horizontal="center" vertical="center" shrinkToFit="1"/>
    </xf>
    <xf numFmtId="0" fontId="4" fillId="3" borderId="4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42" xfId="0" applyFont="1" applyFill="1" applyBorder="1" applyAlignment="1">
      <alignment horizontal="center" vertical="center" shrinkToFit="1"/>
    </xf>
    <xf numFmtId="0" fontId="9" fillId="6" borderId="8" xfId="0" applyFont="1" applyFill="1" applyBorder="1" applyAlignment="1" applyProtection="1">
      <alignment horizontal="center" vertical="center" shrinkToFit="1"/>
      <protection locked="0"/>
    </xf>
    <xf numFmtId="0" fontId="9" fillId="6" borderId="46" xfId="0" applyFont="1" applyFill="1" applyBorder="1" applyAlignment="1" applyProtection="1">
      <alignment horizontal="center" vertical="center" shrinkToFit="1"/>
      <protection locked="0"/>
    </xf>
    <xf numFmtId="0" fontId="9" fillId="6" borderId="41" xfId="0" applyFont="1" applyFill="1" applyBorder="1" applyAlignment="1" applyProtection="1">
      <alignment horizontal="center" vertical="center" shrinkToFit="1"/>
      <protection locked="0"/>
    </xf>
    <xf numFmtId="0" fontId="9" fillId="6" borderId="42" xfId="0" applyFont="1" applyFill="1" applyBorder="1" applyAlignment="1" applyProtection="1">
      <alignment horizontal="center" vertical="center" shrinkToFit="1"/>
      <protection locked="0"/>
    </xf>
    <xf numFmtId="176" fontId="10" fillId="6" borderId="8" xfId="0" applyNumberFormat="1" applyFont="1" applyFill="1" applyBorder="1" applyAlignment="1" applyProtection="1">
      <alignment horizontal="center" vertical="center" shrinkToFit="1"/>
      <protection locked="0"/>
    </xf>
    <xf numFmtId="176" fontId="10" fillId="6" borderId="0" xfId="0" applyNumberFormat="1" applyFont="1" applyFill="1" applyAlignment="1" applyProtection="1">
      <alignment horizontal="center" vertical="center" shrinkToFit="1"/>
      <protection locked="0"/>
    </xf>
    <xf numFmtId="176" fontId="10" fillId="6" borderId="46" xfId="0" applyNumberFormat="1" applyFont="1" applyFill="1" applyBorder="1" applyAlignment="1" applyProtection="1">
      <alignment horizontal="center" vertical="center" shrinkToFit="1"/>
      <protection locked="0"/>
    </xf>
    <xf numFmtId="176" fontId="10" fillId="6" borderId="41" xfId="0" applyNumberFormat="1" applyFont="1" applyFill="1" applyBorder="1" applyAlignment="1" applyProtection="1">
      <alignment horizontal="center" vertical="center" shrinkToFit="1"/>
      <protection locked="0"/>
    </xf>
    <xf numFmtId="176" fontId="10" fillId="6" borderId="1" xfId="0" applyNumberFormat="1" applyFont="1" applyFill="1" applyBorder="1" applyAlignment="1" applyProtection="1">
      <alignment horizontal="center" vertical="center" shrinkToFit="1"/>
      <protection locked="0"/>
    </xf>
    <xf numFmtId="176" fontId="10" fillId="6" borderId="42" xfId="0" applyNumberFormat="1" applyFont="1" applyFill="1" applyBorder="1" applyAlignment="1" applyProtection="1">
      <alignment horizontal="center" vertical="center" shrinkToFit="1"/>
      <protection locked="0"/>
    </xf>
    <xf numFmtId="49" fontId="3" fillId="6" borderId="3" xfId="0" applyNumberFormat="1" applyFont="1" applyFill="1" applyBorder="1" applyAlignment="1" applyProtection="1">
      <alignment horizontal="center" vertical="center" shrinkToFit="1"/>
      <protection locked="0"/>
    </xf>
    <xf numFmtId="49" fontId="3" fillId="6" borderId="5" xfId="0" applyNumberFormat="1" applyFont="1" applyFill="1" applyBorder="1" applyAlignment="1" applyProtection="1">
      <alignment horizontal="center" vertical="center" shrinkToFit="1"/>
      <protection locked="0"/>
    </xf>
    <xf numFmtId="49" fontId="3" fillId="6" borderId="4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 vertical="center" shrinkToFi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77" fontId="4" fillId="0" borderId="8" xfId="0" applyNumberFormat="1" applyFont="1" applyBorder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46" xfId="0" applyFont="1" applyBorder="1" applyAlignment="1" applyProtection="1">
      <alignment horizontal="center" vertical="center" shrinkToFit="1"/>
      <protection locked="0"/>
    </xf>
    <xf numFmtId="0" fontId="9" fillId="0" borderId="41" xfId="0" applyFont="1" applyBorder="1" applyAlignment="1" applyProtection="1">
      <alignment horizontal="center" vertical="center" shrinkToFit="1"/>
      <protection locked="0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176" fontId="10" fillId="0" borderId="8" xfId="0" applyNumberFormat="1" applyFont="1" applyBorder="1" applyAlignment="1" applyProtection="1">
      <alignment horizontal="center" vertical="center" shrinkToFit="1"/>
      <protection locked="0"/>
    </xf>
    <xf numFmtId="176" fontId="10" fillId="0" borderId="0" xfId="0" applyNumberFormat="1" applyFont="1" applyAlignment="1" applyProtection="1">
      <alignment horizontal="center" vertical="center" shrinkToFit="1"/>
      <protection locked="0"/>
    </xf>
    <xf numFmtId="176" fontId="10" fillId="0" borderId="46" xfId="0" applyNumberFormat="1" applyFont="1" applyBorder="1" applyAlignment="1" applyProtection="1">
      <alignment horizontal="center" vertical="center" shrinkToFit="1"/>
      <protection locked="0"/>
    </xf>
    <xf numFmtId="176" fontId="10" fillId="0" borderId="41" xfId="0" applyNumberFormat="1" applyFont="1" applyBorder="1" applyAlignment="1" applyProtection="1">
      <alignment horizontal="center" vertical="center" shrinkToFit="1"/>
      <protection locked="0"/>
    </xf>
    <xf numFmtId="176" fontId="10" fillId="0" borderId="1" xfId="0" applyNumberFormat="1" applyFont="1" applyBorder="1" applyAlignment="1" applyProtection="1">
      <alignment horizontal="center" vertical="center" shrinkToFit="1"/>
      <protection locked="0"/>
    </xf>
    <xf numFmtId="176" fontId="10" fillId="0" borderId="42" xfId="0" applyNumberFormat="1" applyFont="1" applyBorder="1" applyAlignment="1" applyProtection="1">
      <alignment horizontal="center" vertical="center" shrinkToFit="1"/>
      <protection locked="0"/>
    </xf>
    <xf numFmtId="14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1" fillId="0" borderId="3" xfId="1" applyFont="1" applyFill="1" applyBorder="1" applyAlignment="1" applyProtection="1">
      <alignment horizontal="center" vertical="center" shrinkToFit="1"/>
      <protection locked="0"/>
    </xf>
    <xf numFmtId="0" fontId="11" fillId="0" borderId="5" xfId="1" applyFont="1" applyFill="1" applyBorder="1" applyAlignment="1" applyProtection="1">
      <alignment horizontal="center" vertical="center" shrinkToFit="1"/>
      <protection locked="0"/>
    </xf>
    <xf numFmtId="0" fontId="11" fillId="0" borderId="4" xfId="1" applyFont="1" applyFill="1" applyBorder="1" applyAlignment="1" applyProtection="1">
      <alignment horizontal="center" vertical="center" shrinkToFit="1"/>
      <protection locked="0"/>
    </xf>
    <xf numFmtId="49" fontId="3" fillId="0" borderId="3" xfId="0" applyNumberFormat="1" applyFont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Border="1" applyAlignment="1" applyProtection="1">
      <alignment horizontal="center" vertical="center" shrinkToFit="1"/>
      <protection locked="0"/>
    </xf>
    <xf numFmtId="49" fontId="3" fillId="0" borderId="4" xfId="0" applyNumberFormat="1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14" fontId="6" fillId="0" borderId="39" xfId="0" applyNumberFormat="1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6" fillId="0" borderId="42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>
      <alignment horizontal="center" vertical="center"/>
    </xf>
    <xf numFmtId="0" fontId="9" fillId="0" borderId="50" xfId="2" applyFont="1" applyBorder="1" applyAlignment="1">
      <alignment horizontal="center" vertical="center"/>
    </xf>
    <xf numFmtId="0" fontId="13" fillId="5" borderId="0" xfId="2" applyFont="1" applyFill="1" applyAlignment="1">
      <alignment horizontal="center" vertical="center"/>
    </xf>
    <xf numFmtId="177" fontId="3" fillId="0" borderId="0" xfId="2" applyNumberFormat="1" applyFont="1" applyAlignment="1">
      <alignment horizontal="center" vertical="center" shrinkToFit="1"/>
    </xf>
    <xf numFmtId="176" fontId="3" fillId="0" borderId="0" xfId="2" applyNumberFormat="1" applyFont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 2" xfId="2" xr:uid="{6AD9CB83-388A-BB49-B398-2250CBD06F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54428</xdr:colOff>
      <xdr:row>14</xdr:row>
      <xdr:rowOff>181428</xdr:rowOff>
    </xdr:from>
    <xdr:to>
      <xdr:col>15</xdr:col>
      <xdr:colOff>108858</xdr:colOff>
      <xdr:row>15</xdr:row>
      <xdr:rowOff>240391</xdr:rowOff>
    </xdr:to>
    <xdr:sp macro="" textlink="">
      <xdr:nvSpPr>
        <xdr:cNvPr id="2" name="吹き出し: 線 23">
          <a:extLst>
            <a:ext uri="{FF2B5EF4-FFF2-40B4-BE49-F238E27FC236}">
              <a16:creationId xmlns:a16="http://schemas.microsoft.com/office/drawing/2014/main" id="{4F53A7A6-454A-5248-B2AC-4C3BDB40DDDF}"/>
            </a:ext>
          </a:extLst>
        </xdr:cNvPr>
        <xdr:cNvSpPr/>
      </xdr:nvSpPr>
      <xdr:spPr>
        <a:xfrm>
          <a:off x="5769428" y="4499428"/>
          <a:ext cx="3211287" cy="603249"/>
        </a:xfrm>
        <a:prstGeom prst="borderCallout1">
          <a:avLst>
            <a:gd name="adj1" fmla="val -22426"/>
            <a:gd name="adj2" fmla="val 55196"/>
            <a:gd name="adj3" fmla="val -78810"/>
            <a:gd name="adj4" fmla="val 81510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B050"/>
              </a:solidFill>
            </a:rPr>
            <a:t>　すべての日程に出欠情報を入力すると</a:t>
          </a:r>
          <a:r>
            <a:rPr lang="en-US" altLang="ja-JP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5</a:t>
          </a:r>
        </a:p>
        <a:p>
          <a:pPr algn="ctr"/>
          <a:r>
            <a:rPr kumimoji="1" lang="ja-JP" altLang="en-US" sz="1100">
              <a:solidFill>
                <a:srgbClr val="00B050"/>
              </a:solidFill>
            </a:rPr>
            <a:t>合計金額が自動反映されます</a:t>
          </a:r>
          <a:endParaRPr kumimoji="1" lang="en-US" altLang="ja-JP" sz="1100">
            <a:solidFill>
              <a:srgbClr val="00B050"/>
            </a:solidFill>
          </a:endParaRPr>
        </a:p>
      </xdr:txBody>
    </xdr:sp>
    <xdr:clientData/>
  </xdr:twoCellAnchor>
  <xdr:twoCellAnchor>
    <xdr:from>
      <xdr:col>2</xdr:col>
      <xdr:colOff>308428</xdr:colOff>
      <xdr:row>14</xdr:row>
      <xdr:rowOff>54430</xdr:rowOff>
    </xdr:from>
    <xdr:to>
      <xdr:col>9</xdr:col>
      <xdr:colOff>127000</xdr:colOff>
      <xdr:row>18</xdr:row>
      <xdr:rowOff>526143</xdr:rowOff>
    </xdr:to>
    <xdr:sp macro="" textlink="">
      <xdr:nvSpPr>
        <xdr:cNvPr id="3" name="吹き出し: 線 9">
          <a:extLst>
            <a:ext uri="{FF2B5EF4-FFF2-40B4-BE49-F238E27FC236}">
              <a16:creationId xmlns:a16="http://schemas.microsoft.com/office/drawing/2014/main" id="{F8D3EA9C-6859-9949-82C2-8352FC66C0E7}"/>
            </a:ext>
          </a:extLst>
        </xdr:cNvPr>
        <xdr:cNvSpPr/>
      </xdr:nvSpPr>
      <xdr:spPr>
        <a:xfrm>
          <a:off x="671285" y="4372430"/>
          <a:ext cx="4898572" cy="2322284"/>
        </a:xfrm>
        <a:prstGeom prst="borderCallout1">
          <a:avLst>
            <a:gd name="adj1" fmla="val -6483"/>
            <a:gd name="adj2" fmla="val 53288"/>
            <a:gd name="adj3" fmla="val -68948"/>
            <a:gd name="adj4" fmla="val 6185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chemeClr val="tx2"/>
              </a:solidFill>
            </a:rPr>
            <a:t>「強化指定・東海ブロック」は</a:t>
          </a:r>
          <a:r>
            <a:rPr kumimoji="1" lang="en-US" altLang="ja-JP" sz="1600">
              <a:solidFill>
                <a:schemeClr val="tx2"/>
              </a:solidFill>
            </a:rPr>
            <a:t>2400</a:t>
          </a:r>
          <a:r>
            <a:rPr kumimoji="1" lang="ja-JP" altLang="en-US" sz="1600">
              <a:solidFill>
                <a:schemeClr val="tx2"/>
              </a:solidFill>
            </a:rPr>
            <a:t>円／日あたり</a:t>
          </a:r>
          <a:endParaRPr kumimoji="1" lang="en-US" altLang="ja-JP" sz="1600">
            <a:solidFill>
              <a:schemeClr val="tx2"/>
            </a:solidFill>
          </a:endParaRPr>
        </a:p>
        <a:p>
          <a:pPr algn="l"/>
          <a:r>
            <a:rPr kumimoji="1" lang="ja-JP" altLang="en-US" sz="1600">
              <a:solidFill>
                <a:schemeClr val="tx2"/>
              </a:solidFill>
            </a:rPr>
            <a:t>「推薦」は</a:t>
          </a:r>
          <a:r>
            <a:rPr kumimoji="1" lang="en-US" altLang="ja-JP" sz="1600">
              <a:solidFill>
                <a:schemeClr val="tx2"/>
              </a:solidFill>
            </a:rPr>
            <a:t>3400</a:t>
          </a:r>
          <a:r>
            <a:rPr kumimoji="1" lang="ja-JP" altLang="en-US" sz="1600">
              <a:solidFill>
                <a:schemeClr val="tx2"/>
              </a:solidFill>
            </a:rPr>
            <a:t>円／日あたり</a:t>
          </a:r>
          <a:endParaRPr kumimoji="1" lang="en-US" altLang="ja-JP" sz="1600">
            <a:solidFill>
              <a:schemeClr val="tx2"/>
            </a:solidFill>
          </a:endParaRPr>
        </a:p>
        <a:p>
          <a:pPr algn="l"/>
          <a:r>
            <a:rPr kumimoji="1" lang="ja-JP" altLang="en-US" sz="1600">
              <a:solidFill>
                <a:schemeClr val="tx2"/>
              </a:solidFill>
            </a:rPr>
            <a:t>参加できない日は</a:t>
          </a:r>
          <a:r>
            <a:rPr kumimoji="1" lang="en-US" altLang="ja-JP" sz="1600">
              <a:solidFill>
                <a:schemeClr val="tx2"/>
              </a:solidFill>
            </a:rPr>
            <a:t>×</a:t>
          </a:r>
        </a:p>
        <a:p>
          <a:pPr algn="l"/>
          <a:r>
            <a:rPr kumimoji="1" lang="en-US" altLang="ja-JP" sz="1600" b="1">
              <a:solidFill>
                <a:srgbClr val="FF0000"/>
              </a:solidFill>
            </a:rPr>
            <a:t>※</a:t>
          </a:r>
          <a:r>
            <a:rPr kumimoji="1" lang="ja-JP" altLang="en-US" sz="1600" b="1">
              <a:solidFill>
                <a:srgbClr val="FF0000"/>
              </a:solidFill>
            </a:rPr>
            <a:t>合計金額が４日間前提で数式を組んでいるため、必ず入力してください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272143</xdr:colOff>
      <xdr:row>25</xdr:row>
      <xdr:rowOff>168728</xdr:rowOff>
    </xdr:from>
    <xdr:to>
      <xdr:col>14</xdr:col>
      <xdr:colOff>632733</xdr:colOff>
      <xdr:row>26</xdr:row>
      <xdr:rowOff>188232</xdr:rowOff>
    </xdr:to>
    <xdr:sp macro="" textlink="">
      <xdr:nvSpPr>
        <xdr:cNvPr id="4" name="吹き出し: 線 15">
          <a:extLst>
            <a:ext uri="{FF2B5EF4-FFF2-40B4-BE49-F238E27FC236}">
              <a16:creationId xmlns:a16="http://schemas.microsoft.com/office/drawing/2014/main" id="{A7C295BE-FE1F-4042-B99D-58703C565632}"/>
            </a:ext>
          </a:extLst>
        </xdr:cNvPr>
        <xdr:cNvSpPr/>
      </xdr:nvSpPr>
      <xdr:spPr>
        <a:xfrm>
          <a:off x="7039429" y="8859157"/>
          <a:ext cx="1412875" cy="346075"/>
        </a:xfrm>
        <a:prstGeom prst="borderCallout1">
          <a:avLst>
            <a:gd name="adj1" fmla="val 105800"/>
            <a:gd name="adj2" fmla="val 75161"/>
            <a:gd name="adj3" fmla="val 190222"/>
            <a:gd name="adj4" fmla="val 10384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入力してください</a:t>
          </a:r>
        </a:p>
      </xdr:txBody>
    </xdr:sp>
    <xdr:clientData/>
  </xdr:twoCellAnchor>
  <xdr:twoCellAnchor>
    <xdr:from>
      <xdr:col>2</xdr:col>
      <xdr:colOff>249011</xdr:colOff>
      <xdr:row>25</xdr:row>
      <xdr:rowOff>305252</xdr:rowOff>
    </xdr:from>
    <xdr:to>
      <xdr:col>3</xdr:col>
      <xdr:colOff>707118</xdr:colOff>
      <xdr:row>26</xdr:row>
      <xdr:rowOff>312056</xdr:rowOff>
    </xdr:to>
    <xdr:sp macro="" textlink="">
      <xdr:nvSpPr>
        <xdr:cNvPr id="6" name="吹き出し: 線 11">
          <a:extLst>
            <a:ext uri="{FF2B5EF4-FFF2-40B4-BE49-F238E27FC236}">
              <a16:creationId xmlns:a16="http://schemas.microsoft.com/office/drawing/2014/main" id="{9753F5E9-D406-D54D-A114-7C40F430A8D6}"/>
            </a:ext>
          </a:extLst>
        </xdr:cNvPr>
        <xdr:cNvSpPr/>
      </xdr:nvSpPr>
      <xdr:spPr>
        <a:xfrm>
          <a:off x="611868" y="8995681"/>
          <a:ext cx="1873250" cy="333375"/>
        </a:xfrm>
        <a:prstGeom prst="borderCallout1">
          <a:avLst>
            <a:gd name="adj1" fmla="val -2308"/>
            <a:gd name="adj2" fmla="val 38319"/>
            <a:gd name="adj3" fmla="val -216361"/>
            <a:gd name="adj4" fmla="val 5523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入力してください</a:t>
          </a:r>
        </a:p>
      </xdr:txBody>
    </xdr:sp>
    <xdr:clientData/>
  </xdr:twoCellAnchor>
  <xdr:twoCellAnchor>
    <xdr:from>
      <xdr:col>16</xdr:col>
      <xdr:colOff>217713</xdr:colOff>
      <xdr:row>19</xdr:row>
      <xdr:rowOff>217715</xdr:rowOff>
    </xdr:from>
    <xdr:to>
      <xdr:col>18</xdr:col>
      <xdr:colOff>743857</xdr:colOff>
      <xdr:row>21</xdr:row>
      <xdr:rowOff>61233</xdr:rowOff>
    </xdr:to>
    <xdr:sp macro="" textlink="">
      <xdr:nvSpPr>
        <xdr:cNvPr id="7" name="吹き出し: 線 7">
          <a:extLst>
            <a:ext uri="{FF2B5EF4-FFF2-40B4-BE49-F238E27FC236}">
              <a16:creationId xmlns:a16="http://schemas.microsoft.com/office/drawing/2014/main" id="{D66F7110-9E81-0E42-943C-A574DD843BCC}"/>
            </a:ext>
          </a:extLst>
        </xdr:cNvPr>
        <xdr:cNvSpPr/>
      </xdr:nvSpPr>
      <xdr:spPr>
        <a:xfrm>
          <a:off x="9543142" y="6930572"/>
          <a:ext cx="2467429" cy="605518"/>
        </a:xfrm>
        <a:prstGeom prst="borderCallout1">
          <a:avLst>
            <a:gd name="adj1" fmla="val 109574"/>
            <a:gd name="adj2" fmla="val 51475"/>
            <a:gd name="adj3" fmla="val 203295"/>
            <a:gd name="adj4" fmla="val 335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〇〇〇〇</a:t>
          </a:r>
          <a:r>
            <a:rPr kumimoji="1" lang="en-US" altLang="ja-JP" sz="1100">
              <a:solidFill>
                <a:schemeClr val="tx2"/>
              </a:solidFill>
            </a:rPr>
            <a:t>/</a:t>
          </a:r>
          <a:r>
            <a:rPr kumimoji="1" lang="ja-JP" altLang="en-US" sz="1100">
              <a:solidFill>
                <a:schemeClr val="tx2"/>
              </a:solidFill>
            </a:rPr>
            <a:t>〇</a:t>
          </a:r>
          <a:r>
            <a:rPr kumimoji="1" lang="en-US" altLang="ja-JP" sz="1100">
              <a:solidFill>
                <a:schemeClr val="tx2"/>
              </a:solidFill>
            </a:rPr>
            <a:t>/</a:t>
          </a:r>
          <a:r>
            <a:rPr kumimoji="1" lang="ja-JP" altLang="en-US" sz="1100">
              <a:solidFill>
                <a:schemeClr val="tx2"/>
              </a:solidFill>
            </a:rPr>
            <a:t>〇と</a:t>
          </a:r>
          <a:endParaRPr kumimoji="1" lang="en-US" altLang="ja-JP" sz="1100">
            <a:solidFill>
              <a:schemeClr val="tx2"/>
            </a:solidFill>
          </a:endParaRPr>
        </a:p>
        <a:p>
          <a:pPr algn="ctr"/>
          <a:r>
            <a:rPr kumimoji="1" lang="ja-JP" altLang="en-US" sz="1100">
              <a:solidFill>
                <a:schemeClr val="tx2"/>
              </a:solidFill>
            </a:rPr>
            <a:t>必ず入力してください</a:t>
          </a:r>
        </a:p>
      </xdr:txBody>
    </xdr:sp>
    <xdr:clientData/>
  </xdr:twoCellAnchor>
  <xdr:twoCellAnchor>
    <xdr:from>
      <xdr:col>16</xdr:col>
      <xdr:colOff>79827</xdr:colOff>
      <xdr:row>24</xdr:row>
      <xdr:rowOff>152401</xdr:rowOff>
    </xdr:from>
    <xdr:to>
      <xdr:col>18</xdr:col>
      <xdr:colOff>605971</xdr:colOff>
      <xdr:row>26</xdr:row>
      <xdr:rowOff>104776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6CA02B22-B161-9448-A4D5-A34FE9759B2A}"/>
            </a:ext>
          </a:extLst>
        </xdr:cNvPr>
        <xdr:cNvSpPr/>
      </xdr:nvSpPr>
      <xdr:spPr>
        <a:xfrm>
          <a:off x="9405256" y="8516258"/>
          <a:ext cx="2467429" cy="605518"/>
        </a:xfrm>
        <a:prstGeom prst="borderCallout1">
          <a:avLst>
            <a:gd name="adj1" fmla="val 109574"/>
            <a:gd name="adj2" fmla="val 51475"/>
            <a:gd name="adj3" fmla="val 203295"/>
            <a:gd name="adj4" fmla="val 335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2"/>
              </a:solidFill>
            </a:rPr>
            <a:t>〇〇〇〇</a:t>
          </a:r>
          <a:r>
            <a:rPr kumimoji="1" lang="en-US" altLang="ja-JP" sz="1100">
              <a:solidFill>
                <a:schemeClr val="tx2"/>
              </a:solidFill>
            </a:rPr>
            <a:t>/</a:t>
          </a:r>
          <a:r>
            <a:rPr kumimoji="1" lang="ja-JP" altLang="en-US" sz="1100">
              <a:solidFill>
                <a:schemeClr val="tx2"/>
              </a:solidFill>
            </a:rPr>
            <a:t>〇</a:t>
          </a:r>
          <a:r>
            <a:rPr kumimoji="1" lang="en-US" altLang="ja-JP" sz="1100">
              <a:solidFill>
                <a:schemeClr val="tx2"/>
              </a:solidFill>
            </a:rPr>
            <a:t>/</a:t>
          </a:r>
          <a:r>
            <a:rPr kumimoji="1" lang="ja-JP" altLang="en-US" sz="1100">
              <a:solidFill>
                <a:schemeClr val="tx2"/>
              </a:solidFill>
            </a:rPr>
            <a:t>〇と</a:t>
          </a:r>
          <a:endParaRPr kumimoji="1" lang="en-US" altLang="ja-JP" sz="1100">
            <a:solidFill>
              <a:schemeClr val="tx2"/>
            </a:solidFill>
          </a:endParaRPr>
        </a:p>
        <a:p>
          <a:pPr algn="ctr"/>
          <a:r>
            <a:rPr kumimoji="1" lang="ja-JP" altLang="en-US" sz="1100">
              <a:solidFill>
                <a:schemeClr val="tx2"/>
              </a:solidFill>
            </a:rPr>
            <a:t>必ず入力してください</a:t>
          </a:r>
        </a:p>
      </xdr:txBody>
    </xdr:sp>
    <xdr:clientData/>
  </xdr:twoCellAnchor>
  <xdr:twoCellAnchor>
    <xdr:from>
      <xdr:col>3</xdr:col>
      <xdr:colOff>780142</xdr:colOff>
      <xdr:row>29</xdr:row>
      <xdr:rowOff>0</xdr:rowOff>
    </xdr:from>
    <xdr:to>
      <xdr:col>11</xdr:col>
      <xdr:colOff>72570</xdr:colOff>
      <xdr:row>31</xdr:row>
      <xdr:rowOff>28576</xdr:rowOff>
    </xdr:to>
    <xdr:sp macro="" textlink="">
      <xdr:nvSpPr>
        <xdr:cNvPr id="9" name="吹き出し: 線 14">
          <a:extLst>
            <a:ext uri="{FF2B5EF4-FFF2-40B4-BE49-F238E27FC236}">
              <a16:creationId xmlns:a16="http://schemas.microsoft.com/office/drawing/2014/main" id="{354336D5-3C42-1344-B25C-EA4FE026DDA6}"/>
            </a:ext>
          </a:extLst>
        </xdr:cNvPr>
        <xdr:cNvSpPr/>
      </xdr:nvSpPr>
      <xdr:spPr>
        <a:xfrm>
          <a:off x="2558142" y="9996714"/>
          <a:ext cx="4009571" cy="536576"/>
        </a:xfrm>
        <a:prstGeom prst="borderCallout1">
          <a:avLst>
            <a:gd name="adj1" fmla="val -22426"/>
            <a:gd name="adj2" fmla="val 55196"/>
            <a:gd name="adj3" fmla="val -48757"/>
            <a:gd name="adj4" fmla="val 58827"/>
          </a:avLst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00B050"/>
              </a:solidFill>
            </a:rPr>
            <a:t>シートごとの合計があっているか確認してください</a:t>
          </a:r>
        </a:p>
      </xdr:txBody>
    </xdr:sp>
    <xdr:clientData/>
  </xdr:twoCellAnchor>
  <xdr:twoCellAnchor>
    <xdr:from>
      <xdr:col>16</xdr:col>
      <xdr:colOff>90712</xdr:colOff>
      <xdr:row>13</xdr:row>
      <xdr:rowOff>108858</xdr:rowOff>
    </xdr:from>
    <xdr:to>
      <xdr:col>25</xdr:col>
      <xdr:colOff>508000</xdr:colOff>
      <xdr:row>16</xdr:row>
      <xdr:rowOff>508001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9BF11D60-B2F5-8C4B-A8AA-D4C6AD82849E}"/>
            </a:ext>
          </a:extLst>
        </xdr:cNvPr>
        <xdr:cNvSpPr/>
      </xdr:nvSpPr>
      <xdr:spPr>
        <a:xfrm>
          <a:off x="9416141" y="3882572"/>
          <a:ext cx="7837716" cy="2032000"/>
        </a:xfrm>
        <a:prstGeom prst="rect">
          <a:avLst/>
        </a:prstGeom>
        <a:solidFill>
          <a:schemeClr val="bg1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chemeClr val="accent4"/>
              </a:solidFill>
            </a:rPr>
            <a:t>【</a:t>
          </a:r>
          <a:r>
            <a:rPr kumimoji="1" lang="ja-JP" altLang="en-US" sz="1600" b="1">
              <a:solidFill>
                <a:schemeClr val="accent4"/>
              </a:solidFill>
            </a:rPr>
            <a:t>青色セル</a:t>
          </a:r>
          <a:r>
            <a:rPr kumimoji="1" lang="en-US" altLang="ja-JP" sz="1600" b="1">
              <a:solidFill>
                <a:schemeClr val="accent4"/>
              </a:solidFill>
            </a:rPr>
            <a:t>】</a:t>
          </a:r>
          <a:r>
            <a:rPr kumimoji="1" lang="ja-JP" altLang="en-US" sz="1600" b="1">
              <a:solidFill>
                <a:schemeClr val="accent4"/>
              </a:solidFill>
            </a:rPr>
            <a:t>入力エリアになっています。</a:t>
          </a:r>
          <a:endParaRPr kumimoji="1" lang="en-US" altLang="ja-JP" sz="1600" b="1">
            <a:solidFill>
              <a:schemeClr val="accent4"/>
            </a:solidFill>
          </a:endParaRPr>
        </a:p>
        <a:p>
          <a:pPr algn="l"/>
          <a:r>
            <a:rPr kumimoji="1" lang="en-US" altLang="ja-JP" sz="1600" b="1">
              <a:solidFill>
                <a:schemeClr val="accent5">
                  <a:lumMod val="60000"/>
                  <a:lumOff val="40000"/>
                </a:schemeClr>
              </a:solidFill>
            </a:rPr>
            <a:t>【</a:t>
          </a:r>
          <a:r>
            <a:rPr kumimoji="1" lang="ja-JP" altLang="en-US" sz="1600" b="1">
              <a:solidFill>
                <a:schemeClr val="accent5">
                  <a:lumMod val="60000"/>
                  <a:lumOff val="40000"/>
                </a:schemeClr>
              </a:solidFill>
            </a:rPr>
            <a:t>紫色セル</a:t>
          </a:r>
          <a:r>
            <a:rPr kumimoji="1" lang="en-US" altLang="ja-JP" sz="1600" b="1">
              <a:solidFill>
                <a:schemeClr val="accent5">
                  <a:lumMod val="60000"/>
                  <a:lumOff val="40000"/>
                </a:schemeClr>
              </a:solidFill>
            </a:rPr>
            <a:t>】①</a:t>
          </a:r>
          <a:r>
            <a:rPr kumimoji="1" lang="ja-JP" altLang="en-US" sz="1600" b="1">
              <a:solidFill>
                <a:schemeClr val="accent5">
                  <a:lumMod val="60000"/>
                  <a:lumOff val="40000"/>
                </a:schemeClr>
              </a:solidFill>
            </a:rPr>
            <a:t>シートで入力された場合</a:t>
          </a:r>
          <a:r>
            <a:rPr kumimoji="1" lang="en-US" altLang="ja-JP" sz="1600" b="1">
              <a:solidFill>
                <a:schemeClr val="accent5">
                  <a:lumMod val="60000"/>
                  <a:lumOff val="40000"/>
                </a:schemeClr>
              </a:solidFill>
            </a:rPr>
            <a:t>②③</a:t>
          </a:r>
          <a:r>
            <a:rPr kumimoji="1" lang="ja-JP" altLang="en-US" sz="1600" b="1">
              <a:solidFill>
                <a:schemeClr val="accent5">
                  <a:lumMod val="60000"/>
                  <a:lumOff val="40000"/>
                </a:schemeClr>
              </a:solidFill>
            </a:rPr>
            <a:t>シートは自動反映されています。</a:t>
          </a:r>
          <a:endParaRPr kumimoji="1" lang="en-US" altLang="ja-JP" sz="1600" b="1">
            <a:solidFill>
              <a:schemeClr val="accent5">
                <a:lumMod val="60000"/>
                <a:lumOff val="40000"/>
              </a:schemeClr>
            </a:solidFill>
          </a:endParaRPr>
        </a:p>
        <a:p>
          <a:pPr algn="l"/>
          <a:r>
            <a:rPr kumimoji="1" lang="en-US" altLang="ja-JP" sz="1600" b="1">
              <a:solidFill>
                <a:schemeClr val="accent3">
                  <a:lumMod val="75000"/>
                </a:schemeClr>
              </a:solidFill>
            </a:rPr>
            <a:t>【</a:t>
          </a:r>
          <a:r>
            <a:rPr kumimoji="1" lang="ja-JP" altLang="en-US" sz="1600" b="1">
              <a:solidFill>
                <a:schemeClr val="accent3">
                  <a:lumMod val="75000"/>
                </a:schemeClr>
              </a:solidFill>
            </a:rPr>
            <a:t>緑色セル</a:t>
          </a:r>
          <a:r>
            <a:rPr kumimoji="1" lang="en-US" altLang="ja-JP" sz="1600" b="1">
              <a:solidFill>
                <a:schemeClr val="accent3">
                  <a:lumMod val="75000"/>
                </a:schemeClr>
              </a:solidFill>
            </a:rPr>
            <a:t>】</a:t>
          </a:r>
          <a:r>
            <a:rPr kumimoji="1" lang="ja-JP" altLang="en-US" sz="1600" b="1">
              <a:solidFill>
                <a:schemeClr val="accent3">
                  <a:lumMod val="75000"/>
                </a:schemeClr>
              </a:solidFill>
            </a:rPr>
            <a:t>自動入力されるエリアになっています。</a:t>
          </a:r>
          <a:endParaRPr kumimoji="1" lang="en-US" altLang="ja-JP" sz="1600" b="1">
            <a:solidFill>
              <a:schemeClr val="accent3">
                <a:lumMod val="75000"/>
              </a:schemeClr>
            </a:solidFill>
          </a:endParaRPr>
        </a:p>
        <a:p>
          <a:pPr algn="l"/>
          <a:r>
            <a:rPr kumimoji="1" lang="en-US" altLang="ja-JP" sz="1600" b="1">
              <a:solidFill>
                <a:srgbClr val="FFC000"/>
              </a:solidFill>
            </a:rPr>
            <a:t>【</a:t>
          </a:r>
          <a:r>
            <a:rPr kumimoji="1" lang="ja-JP" altLang="en-US" sz="1600" b="1">
              <a:solidFill>
                <a:srgbClr val="FFC000"/>
              </a:solidFill>
            </a:rPr>
            <a:t>茶色セル</a:t>
          </a:r>
          <a:r>
            <a:rPr kumimoji="1" lang="en-US" altLang="ja-JP" sz="1600" b="1">
              <a:solidFill>
                <a:srgbClr val="FFC000"/>
              </a:solidFill>
            </a:rPr>
            <a:t>】</a:t>
          </a:r>
          <a:r>
            <a:rPr kumimoji="1" lang="ja-JP" altLang="en-US" sz="1600" b="1">
              <a:solidFill>
                <a:srgbClr val="FFC000"/>
              </a:solidFill>
            </a:rPr>
            <a:t>必要であれば記入してください。</a:t>
          </a:r>
          <a:endParaRPr kumimoji="1" lang="en-US" altLang="ja-JP" sz="1600" b="1">
            <a:solidFill>
              <a:srgbClr val="FFC000"/>
            </a:solidFill>
          </a:endParaRPr>
        </a:p>
        <a:p>
          <a:pPr algn="l"/>
          <a:r>
            <a:rPr kumimoji="1" lang="en-US" altLang="ja-JP" sz="1600" b="1">
              <a:solidFill>
                <a:schemeClr val="tx1"/>
              </a:solidFill>
            </a:rPr>
            <a:t>※</a:t>
          </a:r>
          <a:r>
            <a:rPr kumimoji="1" lang="ja-JP" altLang="en-US" sz="1600" b="1">
              <a:solidFill>
                <a:schemeClr val="tx1"/>
              </a:solidFill>
            </a:rPr>
            <a:t>申し込み人数が１５名を超える場合は、</a:t>
          </a:r>
          <a:r>
            <a:rPr kumimoji="1" lang="en-US" altLang="ja-JP" sz="1600" b="1">
              <a:solidFill>
                <a:schemeClr val="tx1"/>
              </a:solidFill>
            </a:rPr>
            <a:t>②③</a:t>
          </a:r>
          <a:r>
            <a:rPr kumimoji="1" lang="ja-JP" altLang="en-US" sz="1600" b="1">
              <a:solidFill>
                <a:schemeClr val="tx1"/>
              </a:solidFill>
            </a:rPr>
            <a:t>シートをお使いください。</a:t>
          </a:r>
          <a:endParaRPr kumimoji="1" lang="en-US" altLang="ja-JP" sz="16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bcdefg@aaaa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07281-3DCA-F44A-89BB-776A94E71078}">
  <dimension ref="B1:AH30"/>
  <sheetViews>
    <sheetView showGridLines="0" tabSelected="1" zoomScale="70" zoomScaleNormal="70" workbookViewId="0">
      <selection activeCell="O19" sqref="O19"/>
    </sheetView>
  </sheetViews>
  <sheetFormatPr baseColWidth="10" defaultRowHeight="15"/>
  <cols>
    <col min="1" max="1" width="1.140625" style="1" customWidth="1"/>
    <col min="2" max="2" width="2.85546875" style="1" customWidth="1"/>
    <col min="3" max="3" width="15.85546875" style="1" customWidth="1"/>
    <col min="4" max="5" width="8.85546875" style="1" customWidth="1"/>
    <col min="6" max="6" width="3" style="1" customWidth="1"/>
    <col min="7" max="7" width="8.85546875" style="1" customWidth="1"/>
    <col min="8" max="8" width="3" style="1" customWidth="1"/>
    <col min="9" max="9" width="8.85546875" style="1" customWidth="1"/>
    <col min="10" max="10" width="3" style="1" customWidth="1"/>
    <col min="11" max="11" width="8.85546875" style="1" customWidth="1"/>
    <col min="12" max="12" width="3" style="1" customWidth="1"/>
    <col min="13" max="13" width="8.85546875" style="1" customWidth="1"/>
    <col min="14" max="14" width="3" style="1" customWidth="1"/>
    <col min="15" max="15" width="11.85546875" style="1" customWidth="1"/>
    <col min="16" max="16" width="5.140625" style="1" customWidth="1"/>
    <col min="17" max="17" width="13" style="1" customWidth="1"/>
    <col min="18" max="19" width="8.85546875" style="1" customWidth="1"/>
    <col min="20" max="20" width="16.140625" style="1" customWidth="1"/>
    <col min="21" max="26" width="7.28515625" style="1" customWidth="1"/>
    <col min="27" max="27" width="13.7109375" style="1" customWidth="1"/>
    <col min="28" max="29" width="10.7109375" style="1"/>
    <col min="30" max="34" width="0" style="1" hidden="1" customWidth="1"/>
    <col min="35" max="16384" width="10.7109375" style="1"/>
  </cols>
  <sheetData>
    <row r="1" spans="2:34" ht="8" customHeight="1"/>
    <row r="2" spans="2:34" ht="22">
      <c r="B2" s="103" t="s">
        <v>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</row>
    <row r="3" spans="2:34" ht="22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2:34" ht="14" customHeight="1"/>
    <row r="5" spans="2:34" ht="22">
      <c r="B5" s="2" t="s">
        <v>0</v>
      </c>
    </row>
    <row r="6" spans="2:34" ht="12" customHeight="1"/>
    <row r="7" spans="2:34" ht="22">
      <c r="C7" s="3" t="s">
        <v>3</v>
      </c>
      <c r="D7" s="104" t="s">
        <v>60</v>
      </c>
      <c r="E7" s="104"/>
      <c r="F7" s="104"/>
      <c r="G7" s="104"/>
      <c r="H7" s="104"/>
      <c r="I7" s="104"/>
      <c r="K7" s="2"/>
      <c r="L7" s="105" t="s">
        <v>7</v>
      </c>
      <c r="M7" s="105"/>
      <c r="N7" s="105"/>
      <c r="O7" s="104" t="s">
        <v>61</v>
      </c>
      <c r="P7" s="104"/>
      <c r="Q7" s="104"/>
      <c r="R7" s="104"/>
      <c r="V7" s="42"/>
      <c r="W7" s="105" t="s">
        <v>17</v>
      </c>
      <c r="X7" s="105"/>
      <c r="Y7" s="106">
        <v>46006</v>
      </c>
      <c r="Z7" s="106"/>
      <c r="AA7" s="104"/>
    </row>
    <row r="8" spans="2:34" ht="12" customHeight="1" thickBot="1"/>
    <row r="9" spans="2:34">
      <c r="B9" s="119" t="s">
        <v>4</v>
      </c>
      <c r="C9" s="121" t="s">
        <v>5</v>
      </c>
      <c r="D9" s="121" t="s">
        <v>6</v>
      </c>
      <c r="E9" s="123" t="s">
        <v>8</v>
      </c>
      <c r="F9" s="123"/>
      <c r="G9" s="123"/>
      <c r="H9" s="123"/>
      <c r="I9" s="123"/>
      <c r="J9" s="123"/>
      <c r="K9" s="123"/>
      <c r="L9" s="123"/>
      <c r="M9" s="123"/>
      <c r="N9" s="123"/>
      <c r="O9" s="124"/>
      <c r="P9" s="125" t="s">
        <v>9</v>
      </c>
      <c r="Q9" s="107" t="s">
        <v>10</v>
      </c>
      <c r="R9" s="107" t="s">
        <v>11</v>
      </c>
      <c r="S9" s="107" t="s">
        <v>12</v>
      </c>
      <c r="T9" s="110" t="s">
        <v>13</v>
      </c>
      <c r="U9" s="112" t="s">
        <v>14</v>
      </c>
      <c r="V9" s="113"/>
      <c r="W9" s="113"/>
      <c r="X9" s="113"/>
      <c r="Y9" s="113"/>
      <c r="Z9" s="114"/>
      <c r="AA9" s="115" t="s">
        <v>16</v>
      </c>
    </row>
    <row r="10" spans="2:34" ht="21" customHeight="1" thickBot="1">
      <c r="B10" s="120"/>
      <c r="C10" s="122"/>
      <c r="D10" s="122"/>
      <c r="E10" s="6">
        <v>46016</v>
      </c>
      <c r="F10" s="7" t="s">
        <v>44</v>
      </c>
      <c r="G10" s="8">
        <v>46017</v>
      </c>
      <c r="H10" s="7" t="s">
        <v>45</v>
      </c>
      <c r="I10" s="8">
        <v>46018</v>
      </c>
      <c r="J10" s="7" t="s">
        <v>46</v>
      </c>
      <c r="K10" s="24">
        <v>45675</v>
      </c>
      <c r="L10" s="7" t="s">
        <v>47</v>
      </c>
      <c r="M10" s="9"/>
      <c r="N10" s="7"/>
      <c r="O10" s="11" t="s">
        <v>18</v>
      </c>
      <c r="P10" s="126"/>
      <c r="Q10" s="108"/>
      <c r="R10" s="108"/>
      <c r="S10" s="109"/>
      <c r="T10" s="111"/>
      <c r="U10" s="117" t="s">
        <v>15</v>
      </c>
      <c r="V10" s="118"/>
      <c r="W10" s="117" t="s">
        <v>7</v>
      </c>
      <c r="X10" s="118"/>
      <c r="Y10" s="117"/>
      <c r="Z10" s="118"/>
      <c r="AA10" s="116"/>
    </row>
    <row r="11" spans="2:34" ht="43" customHeight="1" thickTop="1">
      <c r="B11" s="14">
        <v>1</v>
      </c>
      <c r="C11" s="43" t="s">
        <v>57</v>
      </c>
      <c r="D11" s="44" t="s">
        <v>36</v>
      </c>
      <c r="E11" s="137" t="s">
        <v>32</v>
      </c>
      <c r="F11" s="137"/>
      <c r="G11" s="137" t="s">
        <v>32</v>
      </c>
      <c r="H11" s="137"/>
      <c r="I11" s="137" t="s">
        <v>32</v>
      </c>
      <c r="J11" s="137"/>
      <c r="K11" s="137" t="s">
        <v>34</v>
      </c>
      <c r="L11" s="137"/>
      <c r="M11" s="138"/>
      <c r="N11" s="138"/>
      <c r="O11" s="61">
        <f>IF(D11="","",IF(D11="推薦",13600-AD11,9600-AD11))</f>
        <v>9600</v>
      </c>
      <c r="P11" s="43" t="s">
        <v>62</v>
      </c>
      <c r="Q11" s="49">
        <v>40087</v>
      </c>
      <c r="R11" s="12">
        <f>IF(C11="","",DATEDIF(Q11,$Y$7,"Y"))</f>
        <v>16</v>
      </c>
      <c r="S11" s="12" t="str">
        <f>IF(C11="","",VLOOKUP(DATEDIF(Q11,$AH$11,"Y"),$AF$11:$AG$22,2,TRUE))</f>
        <v>高1</v>
      </c>
      <c r="T11" s="44"/>
      <c r="U11" s="127"/>
      <c r="V11" s="128"/>
      <c r="W11" s="127"/>
      <c r="X11" s="128"/>
      <c r="Y11" s="129"/>
      <c r="Z11" s="130"/>
      <c r="AA11" s="65"/>
      <c r="AD11" s="1">
        <f>IF(D11="推薦",COUNTIF(E11:L11,"×")*3400,COUNTIF(E11:L11,"×")*2400)</f>
        <v>0</v>
      </c>
      <c r="AF11" s="1">
        <v>6</v>
      </c>
      <c r="AG11" s="1" t="s">
        <v>19</v>
      </c>
      <c r="AH11" s="1">
        <v>45748</v>
      </c>
    </row>
    <row r="12" spans="2:34" ht="43" customHeight="1">
      <c r="B12" s="16">
        <v>2</v>
      </c>
      <c r="C12" s="45" t="s">
        <v>58</v>
      </c>
      <c r="D12" s="46" t="s">
        <v>37</v>
      </c>
      <c r="E12" s="131" t="s">
        <v>32</v>
      </c>
      <c r="F12" s="131"/>
      <c r="G12" s="131" t="s">
        <v>33</v>
      </c>
      <c r="H12" s="131"/>
      <c r="I12" s="131" t="s">
        <v>32</v>
      </c>
      <c r="J12" s="131"/>
      <c r="K12" s="131" t="s">
        <v>32</v>
      </c>
      <c r="L12" s="131"/>
      <c r="M12" s="132"/>
      <c r="N12" s="132"/>
      <c r="O12" s="62">
        <f t="shared" ref="O12:O19" si="0">IF(D12="","",IF(D12="推薦",13600-AD12,9600-AD12))</f>
        <v>13600</v>
      </c>
      <c r="P12" s="45" t="s">
        <v>63</v>
      </c>
      <c r="Q12" s="50">
        <v>40204</v>
      </c>
      <c r="R12" s="10">
        <f>IF(C12="","",DATEDIF(Q12,$Y$7,"Y"))</f>
        <v>15</v>
      </c>
      <c r="S12" s="10" t="str">
        <f t="shared" ref="S12:S19" si="1">IF(C12="","",VLOOKUP(DATEDIF(Q12,$AH$11,"Y"),$AF$11:$AG$22,2,TRUE))</f>
        <v>高1</v>
      </c>
      <c r="T12" s="46"/>
      <c r="U12" s="133"/>
      <c r="V12" s="134"/>
      <c r="W12" s="133"/>
      <c r="X12" s="134"/>
      <c r="Y12" s="135"/>
      <c r="Z12" s="136"/>
      <c r="AA12" s="66"/>
      <c r="AD12" s="1">
        <f t="shared" ref="AD12:AD19" si="2">IF(D12="推薦",COUNTIF(E12:L12,"×")*3400,COUNTIF(E12:L12,"×")*2400)</f>
        <v>0</v>
      </c>
      <c r="AF12" s="1">
        <v>7</v>
      </c>
      <c r="AG12" s="1" t="s">
        <v>20</v>
      </c>
    </row>
    <row r="13" spans="2:34" ht="43" customHeight="1">
      <c r="B13" s="16">
        <v>3</v>
      </c>
      <c r="C13" s="45" t="s">
        <v>59</v>
      </c>
      <c r="D13" s="46" t="s">
        <v>38</v>
      </c>
      <c r="E13" s="131" t="s">
        <v>35</v>
      </c>
      <c r="F13" s="131"/>
      <c r="G13" s="131" t="s">
        <v>32</v>
      </c>
      <c r="H13" s="131"/>
      <c r="I13" s="131" t="s">
        <v>39</v>
      </c>
      <c r="J13" s="131"/>
      <c r="K13" s="131" t="s">
        <v>32</v>
      </c>
      <c r="L13" s="131"/>
      <c r="M13" s="132"/>
      <c r="N13" s="132"/>
      <c r="O13" s="62">
        <f t="shared" si="0"/>
        <v>7200</v>
      </c>
      <c r="P13" s="45" t="s">
        <v>62</v>
      </c>
      <c r="Q13" s="50">
        <v>39543</v>
      </c>
      <c r="R13" s="10">
        <f t="shared" ref="R13:R19" si="3">IF(C13="","",DATEDIF(Q13,$Y$7,"Y"))</f>
        <v>17</v>
      </c>
      <c r="S13" s="10" t="str">
        <f t="shared" si="1"/>
        <v>高2</v>
      </c>
      <c r="T13" s="46"/>
      <c r="U13" s="133"/>
      <c r="V13" s="134"/>
      <c r="W13" s="133"/>
      <c r="X13" s="134"/>
      <c r="Y13" s="135"/>
      <c r="Z13" s="136"/>
      <c r="AA13" s="66"/>
      <c r="AD13" s="1">
        <f t="shared" si="2"/>
        <v>2400</v>
      </c>
      <c r="AF13" s="1">
        <v>8</v>
      </c>
      <c r="AG13" s="1" t="s">
        <v>21</v>
      </c>
    </row>
    <row r="14" spans="2:34" ht="43" customHeight="1">
      <c r="B14" s="16">
        <v>4</v>
      </c>
      <c r="C14" s="45"/>
      <c r="D14" s="46"/>
      <c r="E14" s="131"/>
      <c r="F14" s="131"/>
      <c r="G14" s="131"/>
      <c r="H14" s="131"/>
      <c r="I14" s="131"/>
      <c r="J14" s="131"/>
      <c r="K14" s="131"/>
      <c r="L14" s="131"/>
      <c r="M14" s="132"/>
      <c r="N14" s="132"/>
      <c r="O14" s="62" t="str">
        <f t="shared" si="0"/>
        <v/>
      </c>
      <c r="P14" s="45"/>
      <c r="Q14" s="50"/>
      <c r="R14" s="10" t="str">
        <f t="shared" si="3"/>
        <v/>
      </c>
      <c r="S14" s="10" t="str">
        <f t="shared" si="1"/>
        <v/>
      </c>
      <c r="T14" s="46"/>
      <c r="U14" s="133"/>
      <c r="V14" s="134"/>
      <c r="W14" s="133"/>
      <c r="X14" s="134"/>
      <c r="Y14" s="135"/>
      <c r="Z14" s="136"/>
      <c r="AA14" s="66"/>
      <c r="AD14" s="1">
        <f t="shared" si="2"/>
        <v>0</v>
      </c>
      <c r="AF14" s="1">
        <v>9</v>
      </c>
      <c r="AG14" s="1" t="s">
        <v>22</v>
      </c>
    </row>
    <row r="15" spans="2:34" ht="43" customHeight="1">
      <c r="B15" s="16">
        <v>5</v>
      </c>
      <c r="C15" s="45"/>
      <c r="D15" s="46"/>
      <c r="E15" s="131"/>
      <c r="F15" s="131"/>
      <c r="G15" s="131"/>
      <c r="H15" s="131"/>
      <c r="I15" s="131"/>
      <c r="J15" s="131"/>
      <c r="K15" s="131"/>
      <c r="L15" s="131"/>
      <c r="M15" s="132"/>
      <c r="N15" s="132"/>
      <c r="O15" s="62" t="str">
        <f t="shared" si="0"/>
        <v/>
      </c>
      <c r="P15" s="45"/>
      <c r="Q15" s="50"/>
      <c r="R15" s="10" t="str">
        <f t="shared" si="3"/>
        <v/>
      </c>
      <c r="S15" s="10" t="str">
        <f t="shared" si="1"/>
        <v/>
      </c>
      <c r="T15" s="46"/>
      <c r="U15" s="133"/>
      <c r="V15" s="134"/>
      <c r="W15" s="133"/>
      <c r="X15" s="134"/>
      <c r="Y15" s="135"/>
      <c r="Z15" s="136"/>
      <c r="AA15" s="66"/>
      <c r="AD15" s="1">
        <f t="shared" si="2"/>
        <v>0</v>
      </c>
      <c r="AF15" s="1">
        <v>10</v>
      </c>
      <c r="AG15" s="1" t="s">
        <v>23</v>
      </c>
    </row>
    <row r="16" spans="2:34" ht="43" customHeight="1">
      <c r="B16" s="16">
        <v>6</v>
      </c>
      <c r="C16" s="45"/>
      <c r="D16" s="46"/>
      <c r="E16" s="131"/>
      <c r="F16" s="131"/>
      <c r="G16" s="131"/>
      <c r="H16" s="131"/>
      <c r="I16" s="131"/>
      <c r="J16" s="131"/>
      <c r="K16" s="131"/>
      <c r="L16" s="131"/>
      <c r="M16" s="132"/>
      <c r="N16" s="132"/>
      <c r="O16" s="62" t="str">
        <f t="shared" si="0"/>
        <v/>
      </c>
      <c r="P16" s="45"/>
      <c r="Q16" s="50"/>
      <c r="R16" s="10" t="str">
        <f t="shared" si="3"/>
        <v/>
      </c>
      <c r="S16" s="10" t="str">
        <f t="shared" si="1"/>
        <v/>
      </c>
      <c r="T16" s="46"/>
      <c r="U16" s="133"/>
      <c r="V16" s="134"/>
      <c r="W16" s="133"/>
      <c r="X16" s="134"/>
      <c r="Y16" s="135"/>
      <c r="Z16" s="136"/>
      <c r="AA16" s="66"/>
      <c r="AD16" s="1">
        <f t="shared" si="2"/>
        <v>0</v>
      </c>
      <c r="AF16" s="1">
        <v>11</v>
      </c>
      <c r="AG16" s="1" t="s">
        <v>24</v>
      </c>
    </row>
    <row r="17" spans="2:33" ht="43" customHeight="1">
      <c r="B17" s="16">
        <v>7</v>
      </c>
      <c r="C17" s="45"/>
      <c r="D17" s="46"/>
      <c r="E17" s="131"/>
      <c r="F17" s="131"/>
      <c r="G17" s="131"/>
      <c r="H17" s="131"/>
      <c r="I17" s="131"/>
      <c r="J17" s="131"/>
      <c r="K17" s="131"/>
      <c r="L17" s="131"/>
      <c r="M17" s="132"/>
      <c r="N17" s="132"/>
      <c r="O17" s="62" t="str">
        <f t="shared" si="0"/>
        <v/>
      </c>
      <c r="P17" s="45"/>
      <c r="Q17" s="50"/>
      <c r="R17" s="10" t="str">
        <f t="shared" si="3"/>
        <v/>
      </c>
      <c r="S17" s="10" t="str">
        <f t="shared" si="1"/>
        <v/>
      </c>
      <c r="T17" s="46"/>
      <c r="U17" s="133"/>
      <c r="V17" s="134"/>
      <c r="W17" s="133"/>
      <c r="X17" s="134"/>
      <c r="Y17" s="135"/>
      <c r="Z17" s="136"/>
      <c r="AA17" s="66"/>
      <c r="AD17" s="1">
        <f t="shared" si="2"/>
        <v>0</v>
      </c>
      <c r="AF17" s="1">
        <v>12</v>
      </c>
      <c r="AG17" s="1" t="s">
        <v>25</v>
      </c>
    </row>
    <row r="18" spans="2:33" ht="17" customHeight="1">
      <c r="B18" s="60" t="s">
        <v>64</v>
      </c>
      <c r="C18" s="47"/>
      <c r="D18" s="48"/>
      <c r="E18" s="172"/>
      <c r="F18" s="173"/>
      <c r="G18" s="172"/>
      <c r="H18" s="173"/>
      <c r="I18" s="172"/>
      <c r="J18" s="173"/>
      <c r="K18" s="172"/>
      <c r="L18" s="173"/>
      <c r="M18" s="174"/>
      <c r="N18" s="175"/>
      <c r="O18" s="63"/>
      <c r="P18" s="47"/>
      <c r="Q18" s="51"/>
      <c r="R18" s="4"/>
      <c r="S18" s="4" t="str">
        <f t="shared" si="1"/>
        <v/>
      </c>
      <c r="T18" s="48"/>
      <c r="U18" s="58"/>
      <c r="V18" s="59"/>
      <c r="W18" s="58"/>
      <c r="X18" s="59"/>
      <c r="Y18" s="135"/>
      <c r="Z18" s="136"/>
      <c r="AA18" s="67"/>
      <c r="AF18" s="1">
        <v>13</v>
      </c>
      <c r="AG18" s="1" t="s">
        <v>26</v>
      </c>
    </row>
    <row r="19" spans="2:33" ht="43" customHeight="1" thickBot="1">
      <c r="B19" s="21">
        <v>15</v>
      </c>
      <c r="C19" s="47"/>
      <c r="D19" s="48"/>
      <c r="E19" s="150"/>
      <c r="F19" s="150"/>
      <c r="G19" s="150"/>
      <c r="H19" s="150"/>
      <c r="I19" s="150"/>
      <c r="J19" s="150"/>
      <c r="K19" s="150"/>
      <c r="L19" s="150"/>
      <c r="M19" s="151"/>
      <c r="N19" s="151"/>
      <c r="O19" s="63" t="str">
        <f t="shared" si="0"/>
        <v/>
      </c>
      <c r="P19" s="47"/>
      <c r="Q19" s="51"/>
      <c r="R19" s="4" t="str">
        <f t="shared" si="3"/>
        <v/>
      </c>
      <c r="S19" s="4" t="str">
        <f t="shared" si="1"/>
        <v/>
      </c>
      <c r="T19" s="48"/>
      <c r="U19" s="139"/>
      <c r="V19" s="140"/>
      <c r="W19" s="139"/>
      <c r="X19" s="140"/>
      <c r="Y19" s="141"/>
      <c r="Z19" s="142"/>
      <c r="AA19" s="67"/>
      <c r="AD19" s="1">
        <f t="shared" si="2"/>
        <v>0</v>
      </c>
      <c r="AF19" s="1">
        <v>14</v>
      </c>
      <c r="AG19" s="1" t="s">
        <v>27</v>
      </c>
    </row>
    <row r="20" spans="2:33" ht="42" customHeight="1" thickBot="1">
      <c r="B20" s="143" t="s">
        <v>31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64">
        <f>SUM(O11:O19)</f>
        <v>30400</v>
      </c>
      <c r="P20" s="145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6"/>
      <c r="AF20" s="1">
        <v>15</v>
      </c>
      <c r="AG20" s="1" t="s">
        <v>28</v>
      </c>
    </row>
    <row r="21" spans="2:33" ht="18" customHeight="1">
      <c r="AF21" s="1">
        <v>16</v>
      </c>
      <c r="AG21" s="1" t="s">
        <v>29</v>
      </c>
    </row>
    <row r="22" spans="2:33" ht="18" customHeight="1" thickBot="1">
      <c r="B22" s="5" t="s">
        <v>40</v>
      </c>
      <c r="C22" s="5" t="s">
        <v>41</v>
      </c>
      <c r="D22" s="25" t="s">
        <v>42</v>
      </c>
      <c r="E22" s="6">
        <v>46016</v>
      </c>
      <c r="F22" s="7" t="s">
        <v>44</v>
      </c>
      <c r="G22" s="8">
        <v>46017</v>
      </c>
      <c r="H22" s="7" t="s">
        <v>45</v>
      </c>
      <c r="I22" s="8">
        <v>46018</v>
      </c>
      <c r="J22" s="7" t="s">
        <v>46</v>
      </c>
      <c r="K22" s="24">
        <v>45675</v>
      </c>
      <c r="L22" s="7" t="s">
        <v>47</v>
      </c>
      <c r="M22" s="147"/>
      <c r="N22" s="148"/>
      <c r="O22" s="5" t="s">
        <v>43</v>
      </c>
      <c r="P22" s="109" t="s">
        <v>10</v>
      </c>
      <c r="Q22" s="149"/>
      <c r="R22" s="5" t="s">
        <v>11</v>
      </c>
      <c r="S22" s="109" t="s">
        <v>16</v>
      </c>
      <c r="T22" s="149"/>
      <c r="W22" s="40">
        <v>2400</v>
      </c>
      <c r="X22" s="41">
        <f>COUNTIF($O$11:$O$19,W22)</f>
        <v>0</v>
      </c>
      <c r="Y22" s="40">
        <v>3400</v>
      </c>
      <c r="Z22" s="41">
        <f>COUNTIF($O$11:$O$19,Y22)</f>
        <v>0</v>
      </c>
      <c r="AF22" s="1">
        <v>17</v>
      </c>
      <c r="AG22" s="1" t="s">
        <v>30</v>
      </c>
    </row>
    <row r="23" spans="2:33" ht="25" customHeight="1" thickTop="1">
      <c r="B23" s="26">
        <v>1</v>
      </c>
      <c r="C23" s="52"/>
      <c r="D23" s="53"/>
      <c r="E23" s="162"/>
      <c r="F23" s="163"/>
      <c r="G23" s="162"/>
      <c r="H23" s="163"/>
      <c r="I23" s="162"/>
      <c r="J23" s="163"/>
      <c r="K23" s="162"/>
      <c r="L23" s="163"/>
      <c r="M23" s="164"/>
      <c r="N23" s="165"/>
      <c r="O23" s="56"/>
      <c r="P23" s="166"/>
      <c r="Q23" s="167"/>
      <c r="R23" s="57"/>
      <c r="S23" s="152"/>
      <c r="T23" s="153"/>
      <c r="W23" s="40">
        <v>4800</v>
      </c>
      <c r="X23" s="41">
        <f>COUNTIF($O$11:$O$19,W23)</f>
        <v>0</v>
      </c>
      <c r="Y23" s="40">
        <v>6800</v>
      </c>
      <c r="Z23" s="41">
        <f>COUNTIF($O$11:$O$19,Y23)</f>
        <v>0</v>
      </c>
    </row>
    <row r="24" spans="2:33" ht="25" customHeight="1">
      <c r="B24" s="31">
        <v>2</v>
      </c>
      <c r="C24" s="54"/>
      <c r="D24" s="55"/>
      <c r="E24" s="154"/>
      <c r="F24" s="155"/>
      <c r="G24" s="154"/>
      <c r="H24" s="155"/>
      <c r="I24" s="154"/>
      <c r="J24" s="155"/>
      <c r="K24" s="154"/>
      <c r="L24" s="155"/>
      <c r="M24" s="156"/>
      <c r="N24" s="157"/>
      <c r="O24" s="56"/>
      <c r="P24" s="158"/>
      <c r="Q24" s="159"/>
      <c r="R24" s="57"/>
      <c r="S24" s="160"/>
      <c r="T24" s="161"/>
      <c r="W24" s="40">
        <v>7200</v>
      </c>
      <c r="X24" s="41">
        <f>COUNTIF($O$11:$O$19,W24)</f>
        <v>1</v>
      </c>
      <c r="Y24" s="40">
        <v>10200</v>
      </c>
      <c r="Z24" s="41">
        <f>COUNTIF($O$11:$O$19,Y24)</f>
        <v>0</v>
      </c>
    </row>
    <row r="25" spans="2:33" ht="25" customHeight="1">
      <c r="B25" s="31">
        <v>3</v>
      </c>
      <c r="C25" s="54"/>
      <c r="D25" s="55"/>
      <c r="E25" s="154"/>
      <c r="F25" s="155"/>
      <c r="G25" s="154"/>
      <c r="H25" s="155"/>
      <c r="I25" s="154"/>
      <c r="J25" s="155"/>
      <c r="K25" s="154"/>
      <c r="L25" s="155"/>
      <c r="M25" s="156"/>
      <c r="N25" s="157"/>
      <c r="O25" s="56"/>
      <c r="P25" s="204" t="str">
        <f>IF(C25="","",DATEDIF(O25,$AB$7,"Y"))</f>
        <v/>
      </c>
      <c r="Q25" s="159"/>
      <c r="R25" s="57"/>
      <c r="S25" s="160"/>
      <c r="T25" s="161"/>
      <c r="W25" s="40">
        <v>9600</v>
      </c>
      <c r="X25" s="41">
        <f>COUNTIF($O$11:$O$19,W25)</f>
        <v>1</v>
      </c>
      <c r="Y25" s="40">
        <v>13600</v>
      </c>
      <c r="Z25" s="41">
        <f>COUNTIF($O$11:$O$19,Y25)</f>
        <v>1</v>
      </c>
    </row>
    <row r="26" spans="2:33" s="34" customFormat="1" ht="25.5" customHeight="1">
      <c r="F26" s="35" t="s">
        <v>48</v>
      </c>
      <c r="AB26" s="36"/>
    </row>
    <row r="27" spans="2:33" s="34" customFormat="1" ht="25.5" customHeight="1">
      <c r="F27" s="176" t="s">
        <v>49</v>
      </c>
      <c r="G27" s="177"/>
      <c r="H27" s="177"/>
      <c r="I27" s="177"/>
      <c r="J27" s="177"/>
      <c r="K27" s="177"/>
      <c r="L27" s="177"/>
      <c r="M27" s="178"/>
      <c r="N27" s="176" t="s">
        <v>50</v>
      </c>
      <c r="O27" s="178"/>
      <c r="P27" s="176" t="s">
        <v>51</v>
      </c>
      <c r="Q27" s="177"/>
      <c r="R27" s="178"/>
      <c r="S27" s="179" t="s">
        <v>52</v>
      </c>
      <c r="T27" s="13" t="s">
        <v>15</v>
      </c>
      <c r="U27" s="181" t="s">
        <v>78</v>
      </c>
      <c r="V27" s="182"/>
      <c r="W27" s="182"/>
      <c r="X27" s="182"/>
      <c r="Y27" s="182"/>
      <c r="Z27" s="182"/>
      <c r="AA27" s="183"/>
      <c r="AB27" s="38"/>
    </row>
    <row r="28" spans="2:33" s="34" customFormat="1" ht="25.5" customHeight="1">
      <c r="F28" s="184">
        <f>SUM(O11:O19)</f>
        <v>30400</v>
      </c>
      <c r="G28" s="185"/>
      <c r="H28" s="185"/>
      <c r="I28" s="186"/>
      <c r="J28" s="186"/>
      <c r="K28" s="186"/>
      <c r="L28" s="186"/>
      <c r="M28" s="187"/>
      <c r="N28" s="191" t="s">
        <v>77</v>
      </c>
      <c r="O28" s="192"/>
      <c r="P28" s="195">
        <v>46003</v>
      </c>
      <c r="Q28" s="196"/>
      <c r="R28" s="197"/>
      <c r="S28" s="180"/>
      <c r="T28" s="13" t="s">
        <v>53</v>
      </c>
      <c r="U28" s="201" t="s">
        <v>61</v>
      </c>
      <c r="V28" s="202"/>
      <c r="W28" s="202"/>
      <c r="X28" s="202"/>
      <c r="Y28" s="202"/>
      <c r="Z28" s="202"/>
      <c r="AA28" s="203"/>
      <c r="AB28" s="39"/>
    </row>
    <row r="29" spans="2:33" s="34" customFormat="1" ht="25.5" customHeight="1">
      <c r="F29" s="188"/>
      <c r="G29" s="189"/>
      <c r="H29" s="189"/>
      <c r="I29" s="189"/>
      <c r="J29" s="189"/>
      <c r="K29" s="189"/>
      <c r="L29" s="189"/>
      <c r="M29" s="190"/>
      <c r="N29" s="193"/>
      <c r="O29" s="194"/>
      <c r="P29" s="198"/>
      <c r="Q29" s="199"/>
      <c r="R29" s="200"/>
      <c r="S29" s="180"/>
      <c r="T29" s="13" t="s">
        <v>54</v>
      </c>
      <c r="U29" s="168" t="s">
        <v>86</v>
      </c>
      <c r="V29" s="169"/>
      <c r="W29" s="169"/>
      <c r="X29" s="169"/>
      <c r="Y29" s="169"/>
      <c r="Z29" s="169"/>
      <c r="AA29" s="170"/>
      <c r="AB29" s="38"/>
    </row>
    <row r="30" spans="2:33" s="34" customFormat="1" ht="24" customHeight="1">
      <c r="F30" s="171" t="s">
        <v>55</v>
      </c>
      <c r="G30" s="171"/>
      <c r="H30" s="171"/>
      <c r="I30" s="171"/>
      <c r="J30" s="171"/>
      <c r="K30" s="171"/>
      <c r="L30" s="171"/>
      <c r="M30" s="171"/>
      <c r="N30" s="171"/>
      <c r="O30" s="171"/>
      <c r="P30" s="1" t="s">
        <v>56</v>
      </c>
      <c r="Q30" s="37"/>
      <c r="R30" s="37"/>
      <c r="S30" s="37"/>
    </row>
  </sheetData>
  <sheetProtection algorithmName="SHA-512" hashValue="c31ca8GBTCty0MxLfTrQeaz2GgazZ6olVOONQcImrUfcXSbq2qtaAaPVIYcg6YXcoVrZrEILkggteyyK4BqU6g==" saltValue="xXKP1P1S+oDBD0UkUtf5pg==" spinCount="100000" sheet="1" objects="1" scenarios="1" selectLockedCells="1" selectUnlockedCells="1"/>
  <mergeCells count="128">
    <mergeCell ref="U29:AA29"/>
    <mergeCell ref="F30:O30"/>
    <mergeCell ref="E18:F18"/>
    <mergeCell ref="G18:H18"/>
    <mergeCell ref="I18:J18"/>
    <mergeCell ref="K18:L18"/>
    <mergeCell ref="M18:N18"/>
    <mergeCell ref="Y18:Z18"/>
    <mergeCell ref="S25:T25"/>
    <mergeCell ref="F27:M27"/>
    <mergeCell ref="N27:O27"/>
    <mergeCell ref="P27:R27"/>
    <mergeCell ref="S27:S29"/>
    <mergeCell ref="U27:AA27"/>
    <mergeCell ref="F28:M29"/>
    <mergeCell ref="N28:O29"/>
    <mergeCell ref="P28:R29"/>
    <mergeCell ref="U28:AA28"/>
    <mergeCell ref="E25:F25"/>
    <mergeCell ref="G25:H25"/>
    <mergeCell ref="I25:J25"/>
    <mergeCell ref="K25:L25"/>
    <mergeCell ref="M25:N25"/>
    <mergeCell ref="P25:Q25"/>
    <mergeCell ref="S23:T23"/>
    <mergeCell ref="E24:F24"/>
    <mergeCell ref="G24:H24"/>
    <mergeCell ref="I24:J24"/>
    <mergeCell ref="K24:L24"/>
    <mergeCell ref="M24:N24"/>
    <mergeCell ref="P24:Q24"/>
    <mergeCell ref="S24:T24"/>
    <mergeCell ref="E23:F23"/>
    <mergeCell ref="G23:H23"/>
    <mergeCell ref="I23:J23"/>
    <mergeCell ref="K23:L23"/>
    <mergeCell ref="M23:N23"/>
    <mergeCell ref="P23:Q23"/>
    <mergeCell ref="W19:X19"/>
    <mergeCell ref="Y19:Z19"/>
    <mergeCell ref="B20:N20"/>
    <mergeCell ref="P20:AA20"/>
    <mergeCell ref="M22:N22"/>
    <mergeCell ref="P22:Q22"/>
    <mergeCell ref="S22:T22"/>
    <mergeCell ref="E19:F19"/>
    <mergeCell ref="G19:H19"/>
    <mergeCell ref="I19:J19"/>
    <mergeCell ref="K19:L19"/>
    <mergeCell ref="M19:N19"/>
    <mergeCell ref="U19:V19"/>
    <mergeCell ref="W17:X17"/>
    <mergeCell ref="Y17:Z17"/>
    <mergeCell ref="E17:F17"/>
    <mergeCell ref="G17:H17"/>
    <mergeCell ref="I17:J17"/>
    <mergeCell ref="K17:L17"/>
    <mergeCell ref="M17:N17"/>
    <mergeCell ref="U17:V17"/>
    <mergeCell ref="W15:X15"/>
    <mergeCell ref="Y15:Z15"/>
    <mergeCell ref="E16:F16"/>
    <mergeCell ref="G16:H16"/>
    <mergeCell ref="I16:J16"/>
    <mergeCell ref="K16:L16"/>
    <mergeCell ref="M16:N16"/>
    <mergeCell ref="U16:V16"/>
    <mergeCell ref="W16:X16"/>
    <mergeCell ref="Y16:Z16"/>
    <mergeCell ref="E15:F15"/>
    <mergeCell ref="G15:H15"/>
    <mergeCell ref="I15:J15"/>
    <mergeCell ref="K15:L15"/>
    <mergeCell ref="M15:N15"/>
    <mergeCell ref="U15:V15"/>
    <mergeCell ref="W13:X13"/>
    <mergeCell ref="Y13:Z13"/>
    <mergeCell ref="E14:F14"/>
    <mergeCell ref="G14:H14"/>
    <mergeCell ref="I14:J14"/>
    <mergeCell ref="K14:L14"/>
    <mergeCell ref="M14:N14"/>
    <mergeCell ref="U14:V14"/>
    <mergeCell ref="W14:X14"/>
    <mergeCell ref="Y14:Z14"/>
    <mergeCell ref="E13:F13"/>
    <mergeCell ref="G13:H13"/>
    <mergeCell ref="I13:J13"/>
    <mergeCell ref="K13:L13"/>
    <mergeCell ref="M13:N13"/>
    <mergeCell ref="U13:V13"/>
    <mergeCell ref="W11:X11"/>
    <mergeCell ref="Y11:Z11"/>
    <mergeCell ref="E12:F12"/>
    <mergeCell ref="G12:H12"/>
    <mergeCell ref="I12:J12"/>
    <mergeCell ref="K12:L12"/>
    <mergeCell ref="M12:N12"/>
    <mergeCell ref="U12:V12"/>
    <mergeCell ref="W12:X12"/>
    <mergeCell ref="Y12:Z12"/>
    <mergeCell ref="E11:F11"/>
    <mergeCell ref="G11:H11"/>
    <mergeCell ref="I11:J11"/>
    <mergeCell ref="K11:L11"/>
    <mergeCell ref="M11:N11"/>
    <mergeCell ref="U11:V11"/>
    <mergeCell ref="B2:AA2"/>
    <mergeCell ref="B3:AA3"/>
    <mergeCell ref="D7:I7"/>
    <mergeCell ref="L7:N7"/>
    <mergeCell ref="O7:R7"/>
    <mergeCell ref="W7:X7"/>
    <mergeCell ref="Y7:AA7"/>
    <mergeCell ref="R9:R10"/>
    <mergeCell ref="S9:S10"/>
    <mergeCell ref="T9:T10"/>
    <mergeCell ref="U9:Z9"/>
    <mergeCell ref="AA9:AA10"/>
    <mergeCell ref="U10:V10"/>
    <mergeCell ref="W10:X10"/>
    <mergeCell ref="Y10:Z10"/>
    <mergeCell ref="B9:B10"/>
    <mergeCell ref="C9:C10"/>
    <mergeCell ref="D9:D10"/>
    <mergeCell ref="E9:O9"/>
    <mergeCell ref="P9:P10"/>
    <mergeCell ref="Q9:Q10"/>
  </mergeCells>
  <phoneticPr fontId="2"/>
  <dataValidations count="7">
    <dataValidation type="list" allowBlank="1" showInputMessage="1" showErrorMessage="1" sqref="D23:D25" xr:uid="{5D258B45-EE60-E949-9ED2-73B7A16EC308}">
      <formula1>"コーチ1,コーチ2,コーチ3,コーチ4,なし"</formula1>
    </dataValidation>
    <dataValidation type="list" allowBlank="1" showInputMessage="1" showErrorMessage="1" sqref="E23:L25" xr:uid="{F0761B34-21A1-2C4D-BB05-3C05A90E7FFB}">
      <formula1>"〇,×,AM〇,PM〇"</formula1>
    </dataValidation>
    <dataValidation type="list" allowBlank="1" showInputMessage="1" showErrorMessage="1" sqref="M23:N25" xr:uid="{C4FAECE2-641B-824C-9735-47B21697B0B5}">
      <formula1>"〇,×"</formula1>
    </dataValidation>
    <dataValidation type="list" allowBlank="1" showInputMessage="1" showErrorMessage="1" sqref="O23:O25 P11:P19" xr:uid="{F745FF8A-9400-5F48-A4E9-436045ECDA08}">
      <formula1>"男,女"</formula1>
    </dataValidation>
    <dataValidation type="list" allowBlank="1" showInputMessage="1" showErrorMessage="1" sqref="K11:L17 K19:L19" xr:uid="{7A96C40E-1FCD-3043-B4FE-9496EA85BCB8}">
      <formula1>"◯,×"</formula1>
    </dataValidation>
    <dataValidation type="list" allowBlank="1" showInputMessage="1" showErrorMessage="1" sqref="E11:E19 G18 F11:J17 F19:J19 I18 K18" xr:uid="{E32624BD-9EC2-8144-991F-1B11FDEEAEC4}">
      <formula1>"◯,午前のみ,午後のみ,×"</formula1>
    </dataValidation>
    <dataValidation type="list" allowBlank="1" showInputMessage="1" showErrorMessage="1" sqref="D11:D19" xr:uid="{5AD375AC-9378-4D45-8ECE-DA632BC1CB37}">
      <formula1>"強化指定,推薦,東海ブロック"</formula1>
    </dataValidation>
  </dataValidations>
  <hyperlinks>
    <hyperlink ref="U29" r:id="rId1" xr:uid="{80343186-4742-564E-B400-4AF36BD7EC8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EF9E7-E264-4841-9076-456563E16C81}">
  <dimension ref="B1:AH36"/>
  <sheetViews>
    <sheetView showGridLines="0" topLeftCell="A4" zoomScale="70" zoomScaleNormal="70" workbookViewId="0">
      <selection activeCell="K31" sqref="K31:L31"/>
    </sheetView>
  </sheetViews>
  <sheetFormatPr baseColWidth="10" defaultRowHeight="15"/>
  <cols>
    <col min="1" max="1" width="1.140625" style="1" customWidth="1"/>
    <col min="2" max="2" width="2.85546875" style="1" customWidth="1"/>
    <col min="3" max="3" width="15.85546875" style="1" customWidth="1"/>
    <col min="4" max="5" width="8.85546875" style="1" customWidth="1"/>
    <col min="6" max="6" width="3" style="1" customWidth="1"/>
    <col min="7" max="7" width="8.85546875" style="1" customWidth="1"/>
    <col min="8" max="8" width="3" style="1" customWidth="1"/>
    <col min="9" max="9" width="8.85546875" style="1" customWidth="1"/>
    <col min="10" max="10" width="3" style="1" customWidth="1"/>
    <col min="11" max="11" width="8.85546875" style="1" customWidth="1"/>
    <col min="12" max="12" width="3" style="1" customWidth="1"/>
    <col min="13" max="13" width="8.85546875" style="1" customWidth="1"/>
    <col min="14" max="14" width="3" style="1" customWidth="1"/>
    <col min="15" max="15" width="11.85546875" style="1" customWidth="1"/>
    <col min="16" max="16" width="5.140625" style="1" customWidth="1"/>
    <col min="17" max="17" width="13" style="1" customWidth="1"/>
    <col min="18" max="19" width="8.85546875" style="1" customWidth="1"/>
    <col min="20" max="20" width="16.140625" style="1" customWidth="1"/>
    <col min="21" max="26" width="7.28515625" style="1" customWidth="1"/>
    <col min="27" max="27" width="13.7109375" style="1" customWidth="1"/>
    <col min="28" max="29" width="10.7109375" style="1"/>
    <col min="30" max="34" width="0" style="1" hidden="1" customWidth="1"/>
    <col min="35" max="16384" width="10.7109375" style="1"/>
  </cols>
  <sheetData>
    <row r="1" spans="2:34" ht="8" customHeight="1"/>
    <row r="2" spans="2:34" ht="22">
      <c r="B2" s="103" t="s">
        <v>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</row>
    <row r="3" spans="2:34" ht="22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2:34" ht="14" customHeight="1"/>
    <row r="5" spans="2:34" ht="22">
      <c r="B5" s="2" t="s">
        <v>0</v>
      </c>
    </row>
    <row r="6" spans="2:34" ht="12" customHeight="1"/>
    <row r="7" spans="2:34" ht="22">
      <c r="C7" s="3" t="s">
        <v>3</v>
      </c>
      <c r="D7" s="209"/>
      <c r="E7" s="209"/>
      <c r="F7" s="209"/>
      <c r="G7" s="209"/>
      <c r="H7" s="209"/>
      <c r="I7" s="209"/>
      <c r="K7" s="2"/>
      <c r="L7" s="105" t="s">
        <v>7</v>
      </c>
      <c r="M7" s="105"/>
      <c r="N7" s="105"/>
      <c r="O7" s="210"/>
      <c r="P7" s="210"/>
      <c r="Q7" s="210"/>
      <c r="R7" s="210"/>
      <c r="V7" s="42"/>
      <c r="W7" s="105" t="s">
        <v>17</v>
      </c>
      <c r="X7" s="105"/>
      <c r="Y7" s="208"/>
      <c r="Z7" s="208"/>
      <c r="AA7" s="209"/>
    </row>
    <row r="8" spans="2:34" ht="12" customHeight="1" thickBot="1"/>
    <row r="9" spans="2:34">
      <c r="B9" s="119" t="s">
        <v>4</v>
      </c>
      <c r="C9" s="121" t="s">
        <v>5</v>
      </c>
      <c r="D9" s="121" t="s">
        <v>6</v>
      </c>
      <c r="E9" s="123" t="s">
        <v>8</v>
      </c>
      <c r="F9" s="123"/>
      <c r="G9" s="123"/>
      <c r="H9" s="123"/>
      <c r="I9" s="123"/>
      <c r="J9" s="123"/>
      <c r="K9" s="123"/>
      <c r="L9" s="123"/>
      <c r="M9" s="123"/>
      <c r="N9" s="123"/>
      <c r="O9" s="124"/>
      <c r="P9" s="125" t="s">
        <v>9</v>
      </c>
      <c r="Q9" s="107" t="s">
        <v>10</v>
      </c>
      <c r="R9" s="107" t="s">
        <v>11</v>
      </c>
      <c r="S9" s="107" t="s">
        <v>12</v>
      </c>
      <c r="T9" s="110" t="s">
        <v>13</v>
      </c>
      <c r="U9" s="112" t="s">
        <v>14</v>
      </c>
      <c r="V9" s="113"/>
      <c r="W9" s="113"/>
      <c r="X9" s="113"/>
      <c r="Y9" s="113"/>
      <c r="Z9" s="114"/>
      <c r="AA9" s="115" t="s">
        <v>16</v>
      </c>
    </row>
    <row r="10" spans="2:34" ht="21" customHeight="1" thickBot="1">
      <c r="B10" s="120"/>
      <c r="C10" s="122"/>
      <c r="D10" s="122"/>
      <c r="E10" s="6">
        <v>46016</v>
      </c>
      <c r="F10" s="7" t="s">
        <v>44</v>
      </c>
      <c r="G10" s="8">
        <v>46017</v>
      </c>
      <c r="H10" s="7" t="s">
        <v>45</v>
      </c>
      <c r="I10" s="8">
        <v>46018</v>
      </c>
      <c r="J10" s="7" t="s">
        <v>46</v>
      </c>
      <c r="K10" s="24">
        <v>45675</v>
      </c>
      <c r="L10" s="7" t="s">
        <v>47</v>
      </c>
      <c r="M10" s="9"/>
      <c r="N10" s="7"/>
      <c r="O10" s="11" t="s">
        <v>18</v>
      </c>
      <c r="P10" s="126"/>
      <c r="Q10" s="108"/>
      <c r="R10" s="108"/>
      <c r="S10" s="109"/>
      <c r="T10" s="111"/>
      <c r="U10" s="117" t="s">
        <v>15</v>
      </c>
      <c r="V10" s="118"/>
      <c r="W10" s="117" t="s">
        <v>7</v>
      </c>
      <c r="X10" s="118"/>
      <c r="Y10" s="117"/>
      <c r="Z10" s="118"/>
      <c r="AA10" s="116"/>
    </row>
    <row r="11" spans="2:34" ht="43" customHeight="1" thickTop="1">
      <c r="B11" s="14">
        <v>1</v>
      </c>
      <c r="C11" s="96"/>
      <c r="D11" s="87"/>
      <c r="E11" s="205"/>
      <c r="F11" s="205"/>
      <c r="G11" s="205"/>
      <c r="H11" s="205"/>
      <c r="I11" s="205"/>
      <c r="J11" s="205"/>
      <c r="K11" s="205"/>
      <c r="L11" s="205"/>
      <c r="M11" s="138"/>
      <c r="N11" s="138"/>
      <c r="O11" s="18" t="str">
        <f>IF(D11="","",IF(D11="推薦",13600-AD11,9600-AD11))</f>
        <v/>
      </c>
      <c r="P11" s="90"/>
      <c r="Q11" s="91"/>
      <c r="R11" s="12" t="str">
        <f>IF(C11="","",DATEDIF(Q11,$Y$7,"Y"))</f>
        <v/>
      </c>
      <c r="S11" s="12" t="str">
        <f>IF(C11="","",VLOOKUP(DATEDIF(Q11,$AH$11,"Y"),$AF$11:$AG$22,2,TRUE))</f>
        <v/>
      </c>
      <c r="T11" s="87"/>
      <c r="U11" s="206"/>
      <c r="V11" s="207"/>
      <c r="W11" s="206"/>
      <c r="X11" s="207"/>
      <c r="Y11" s="129"/>
      <c r="Z11" s="130"/>
      <c r="AA11" s="15"/>
      <c r="AD11" s="1">
        <f>IF(D11="推薦",COUNTIF(E11:L11,"×")*3400,COUNTIF(E11:L11,"×")*2400)</f>
        <v>0</v>
      </c>
      <c r="AF11" s="1">
        <v>6</v>
      </c>
      <c r="AG11" s="1" t="s">
        <v>19</v>
      </c>
      <c r="AH11" s="1">
        <v>45748</v>
      </c>
    </row>
    <row r="12" spans="2:34" ht="43" customHeight="1">
      <c r="B12" s="16">
        <v>2</v>
      </c>
      <c r="C12" s="97"/>
      <c r="D12" s="88"/>
      <c r="E12" s="211"/>
      <c r="F12" s="211"/>
      <c r="G12" s="211"/>
      <c r="H12" s="211"/>
      <c r="I12" s="211"/>
      <c r="J12" s="211"/>
      <c r="K12" s="211"/>
      <c r="L12" s="211"/>
      <c r="M12" s="132"/>
      <c r="N12" s="132"/>
      <c r="O12" s="19" t="str">
        <f t="shared" ref="O12:O25" si="0">IF(D12="","",IF(D12="推薦",13600-AD12,9600-AD12))</f>
        <v/>
      </c>
      <c r="P12" s="92"/>
      <c r="Q12" s="93"/>
      <c r="R12" s="10" t="str">
        <f>IF(C12="","",DATEDIF(Q12,$Y$7,"Y"))</f>
        <v/>
      </c>
      <c r="S12" s="10" t="str">
        <f t="shared" ref="S12:S25" si="1">IF(C12="","",VLOOKUP(DATEDIF(Q12,$AH$11,"Y"),$AF$11:$AG$22,2,TRUE))</f>
        <v/>
      </c>
      <c r="T12" s="88"/>
      <c r="U12" s="233"/>
      <c r="V12" s="234"/>
      <c r="W12" s="233"/>
      <c r="X12" s="234"/>
      <c r="Y12" s="135"/>
      <c r="Z12" s="136"/>
      <c r="AA12" s="17"/>
      <c r="AD12" s="1">
        <f t="shared" ref="AD12:AD25" si="2">IF(D12="推薦",COUNTIF(E12:L12,"×")*3400,COUNTIF(E12:L12,"×")*2400)</f>
        <v>0</v>
      </c>
      <c r="AF12" s="1">
        <v>7</v>
      </c>
      <c r="AG12" s="1" t="s">
        <v>20</v>
      </c>
    </row>
    <row r="13" spans="2:34" ht="43" customHeight="1">
      <c r="B13" s="16">
        <v>3</v>
      </c>
      <c r="C13" s="97"/>
      <c r="D13" s="88"/>
      <c r="E13" s="211"/>
      <c r="F13" s="211"/>
      <c r="G13" s="211"/>
      <c r="H13" s="211"/>
      <c r="I13" s="211"/>
      <c r="J13" s="211"/>
      <c r="K13" s="211"/>
      <c r="L13" s="211"/>
      <c r="M13" s="132"/>
      <c r="N13" s="132"/>
      <c r="O13" s="19" t="str">
        <f t="shared" si="0"/>
        <v/>
      </c>
      <c r="P13" s="92"/>
      <c r="Q13" s="93"/>
      <c r="R13" s="10" t="str">
        <f t="shared" ref="R13:R25" si="3">IF(C13="","",DATEDIF(Q13,$Y$7,"Y"))</f>
        <v/>
      </c>
      <c r="S13" s="10" t="str">
        <f t="shared" si="1"/>
        <v/>
      </c>
      <c r="T13" s="88"/>
      <c r="U13" s="233"/>
      <c r="V13" s="234"/>
      <c r="W13" s="233"/>
      <c r="X13" s="234"/>
      <c r="Y13" s="135"/>
      <c r="Z13" s="136"/>
      <c r="AA13" s="17"/>
      <c r="AD13" s="1">
        <f t="shared" si="2"/>
        <v>0</v>
      </c>
      <c r="AF13" s="1">
        <v>8</v>
      </c>
      <c r="AG13" s="1" t="s">
        <v>21</v>
      </c>
    </row>
    <row r="14" spans="2:34" ht="43" customHeight="1">
      <c r="B14" s="16">
        <v>4</v>
      </c>
      <c r="C14" s="97"/>
      <c r="D14" s="88"/>
      <c r="E14" s="211"/>
      <c r="F14" s="211"/>
      <c r="G14" s="211"/>
      <c r="H14" s="211"/>
      <c r="I14" s="211"/>
      <c r="J14" s="211"/>
      <c r="K14" s="211"/>
      <c r="L14" s="211"/>
      <c r="M14" s="132"/>
      <c r="N14" s="132"/>
      <c r="O14" s="19" t="str">
        <f t="shared" si="0"/>
        <v/>
      </c>
      <c r="P14" s="92"/>
      <c r="Q14" s="93"/>
      <c r="R14" s="10" t="str">
        <f t="shared" si="3"/>
        <v/>
      </c>
      <c r="S14" s="10" t="str">
        <f t="shared" si="1"/>
        <v/>
      </c>
      <c r="T14" s="88"/>
      <c r="U14" s="233"/>
      <c r="V14" s="234"/>
      <c r="W14" s="233"/>
      <c r="X14" s="234"/>
      <c r="Y14" s="135"/>
      <c r="Z14" s="136"/>
      <c r="AA14" s="17"/>
      <c r="AD14" s="1">
        <f t="shared" si="2"/>
        <v>0</v>
      </c>
      <c r="AF14" s="1">
        <v>9</v>
      </c>
      <c r="AG14" s="1" t="s">
        <v>22</v>
      </c>
    </row>
    <row r="15" spans="2:34" ht="43" customHeight="1">
      <c r="B15" s="16">
        <v>5</v>
      </c>
      <c r="C15" s="97"/>
      <c r="D15" s="88"/>
      <c r="E15" s="211"/>
      <c r="F15" s="211"/>
      <c r="G15" s="211"/>
      <c r="H15" s="211"/>
      <c r="I15" s="211"/>
      <c r="J15" s="211"/>
      <c r="K15" s="211"/>
      <c r="L15" s="211"/>
      <c r="M15" s="132"/>
      <c r="N15" s="132"/>
      <c r="O15" s="19" t="str">
        <f t="shared" si="0"/>
        <v/>
      </c>
      <c r="P15" s="92"/>
      <c r="Q15" s="93"/>
      <c r="R15" s="10" t="str">
        <f t="shared" si="3"/>
        <v/>
      </c>
      <c r="S15" s="10" t="str">
        <f t="shared" si="1"/>
        <v/>
      </c>
      <c r="T15" s="88"/>
      <c r="U15" s="233"/>
      <c r="V15" s="234"/>
      <c r="W15" s="233"/>
      <c r="X15" s="234"/>
      <c r="Y15" s="135"/>
      <c r="Z15" s="136"/>
      <c r="AA15" s="17"/>
      <c r="AD15" s="1">
        <f t="shared" si="2"/>
        <v>0</v>
      </c>
      <c r="AF15" s="1">
        <v>10</v>
      </c>
      <c r="AG15" s="1" t="s">
        <v>23</v>
      </c>
    </row>
    <row r="16" spans="2:34" ht="43" customHeight="1">
      <c r="B16" s="16">
        <v>6</v>
      </c>
      <c r="C16" s="97"/>
      <c r="D16" s="88"/>
      <c r="E16" s="211"/>
      <c r="F16" s="211"/>
      <c r="G16" s="211"/>
      <c r="H16" s="211"/>
      <c r="I16" s="211"/>
      <c r="J16" s="211"/>
      <c r="K16" s="211"/>
      <c r="L16" s="211"/>
      <c r="M16" s="132"/>
      <c r="N16" s="132"/>
      <c r="O16" s="19" t="str">
        <f t="shared" si="0"/>
        <v/>
      </c>
      <c r="P16" s="92"/>
      <c r="Q16" s="93"/>
      <c r="R16" s="10" t="str">
        <f t="shared" si="3"/>
        <v/>
      </c>
      <c r="S16" s="10" t="str">
        <f t="shared" si="1"/>
        <v/>
      </c>
      <c r="T16" s="88"/>
      <c r="U16" s="233"/>
      <c r="V16" s="234"/>
      <c r="W16" s="233"/>
      <c r="X16" s="234"/>
      <c r="Y16" s="135"/>
      <c r="Z16" s="136"/>
      <c r="AA16" s="17"/>
      <c r="AD16" s="1">
        <f t="shared" si="2"/>
        <v>0</v>
      </c>
      <c r="AF16" s="1">
        <v>11</v>
      </c>
      <c r="AG16" s="1" t="s">
        <v>24</v>
      </c>
    </row>
    <row r="17" spans="2:33" ht="43" customHeight="1">
      <c r="B17" s="16">
        <v>7</v>
      </c>
      <c r="C17" s="97"/>
      <c r="D17" s="88"/>
      <c r="E17" s="211"/>
      <c r="F17" s="211"/>
      <c r="G17" s="211"/>
      <c r="H17" s="211"/>
      <c r="I17" s="211"/>
      <c r="J17" s="211"/>
      <c r="K17" s="211"/>
      <c r="L17" s="211"/>
      <c r="M17" s="132"/>
      <c r="N17" s="132"/>
      <c r="O17" s="19" t="str">
        <f t="shared" si="0"/>
        <v/>
      </c>
      <c r="P17" s="92"/>
      <c r="Q17" s="93"/>
      <c r="R17" s="10" t="str">
        <f t="shared" si="3"/>
        <v/>
      </c>
      <c r="S17" s="10" t="str">
        <f t="shared" si="1"/>
        <v/>
      </c>
      <c r="T17" s="88"/>
      <c r="U17" s="233"/>
      <c r="V17" s="234"/>
      <c r="W17" s="233"/>
      <c r="X17" s="234"/>
      <c r="Y17" s="135"/>
      <c r="Z17" s="136"/>
      <c r="AA17" s="17"/>
      <c r="AD17" s="1">
        <f t="shared" si="2"/>
        <v>0</v>
      </c>
      <c r="AF17" s="1">
        <v>12</v>
      </c>
      <c r="AG17" s="1" t="s">
        <v>25</v>
      </c>
    </row>
    <row r="18" spans="2:33" ht="43" customHeight="1">
      <c r="B18" s="16">
        <v>8</v>
      </c>
      <c r="C18" s="97"/>
      <c r="D18" s="88"/>
      <c r="E18" s="211"/>
      <c r="F18" s="211"/>
      <c r="G18" s="211"/>
      <c r="H18" s="211"/>
      <c r="I18" s="211"/>
      <c r="J18" s="211"/>
      <c r="K18" s="211"/>
      <c r="L18" s="211"/>
      <c r="M18" s="132"/>
      <c r="N18" s="132"/>
      <c r="O18" s="19" t="str">
        <f t="shared" si="0"/>
        <v/>
      </c>
      <c r="P18" s="92"/>
      <c r="Q18" s="93"/>
      <c r="R18" s="10" t="str">
        <f t="shared" si="3"/>
        <v/>
      </c>
      <c r="S18" s="10" t="str">
        <f t="shared" si="1"/>
        <v/>
      </c>
      <c r="T18" s="88"/>
      <c r="U18" s="233"/>
      <c r="V18" s="234"/>
      <c r="W18" s="233"/>
      <c r="X18" s="234"/>
      <c r="Y18" s="135"/>
      <c r="Z18" s="136"/>
      <c r="AA18" s="17"/>
      <c r="AD18" s="1">
        <f t="shared" si="2"/>
        <v>0</v>
      </c>
      <c r="AF18" s="1">
        <v>13</v>
      </c>
      <c r="AG18" s="1" t="s">
        <v>26</v>
      </c>
    </row>
    <row r="19" spans="2:33" ht="43" customHeight="1">
      <c r="B19" s="16">
        <v>9</v>
      </c>
      <c r="C19" s="97"/>
      <c r="D19" s="88"/>
      <c r="E19" s="211"/>
      <c r="F19" s="211"/>
      <c r="G19" s="211"/>
      <c r="H19" s="211"/>
      <c r="I19" s="211"/>
      <c r="J19" s="211"/>
      <c r="K19" s="211"/>
      <c r="L19" s="211"/>
      <c r="M19" s="132"/>
      <c r="N19" s="132"/>
      <c r="O19" s="19" t="str">
        <f t="shared" si="0"/>
        <v/>
      </c>
      <c r="P19" s="92"/>
      <c r="Q19" s="93"/>
      <c r="R19" s="10" t="str">
        <f t="shared" si="3"/>
        <v/>
      </c>
      <c r="S19" s="10" t="str">
        <f t="shared" si="1"/>
        <v/>
      </c>
      <c r="T19" s="88"/>
      <c r="U19" s="233"/>
      <c r="V19" s="234"/>
      <c r="W19" s="233"/>
      <c r="X19" s="234"/>
      <c r="Y19" s="135"/>
      <c r="Z19" s="136"/>
      <c r="AA19" s="17"/>
      <c r="AD19" s="1">
        <f t="shared" si="2"/>
        <v>0</v>
      </c>
      <c r="AF19" s="1">
        <v>14</v>
      </c>
      <c r="AG19" s="1" t="s">
        <v>27</v>
      </c>
    </row>
    <row r="20" spans="2:33" ht="43" customHeight="1">
      <c r="B20" s="16">
        <v>10</v>
      </c>
      <c r="C20" s="97"/>
      <c r="D20" s="88"/>
      <c r="E20" s="211"/>
      <c r="F20" s="211"/>
      <c r="G20" s="211"/>
      <c r="H20" s="211"/>
      <c r="I20" s="211"/>
      <c r="J20" s="211"/>
      <c r="K20" s="211"/>
      <c r="L20" s="211"/>
      <c r="M20" s="132"/>
      <c r="N20" s="132"/>
      <c r="O20" s="19" t="str">
        <f t="shared" si="0"/>
        <v/>
      </c>
      <c r="P20" s="92"/>
      <c r="Q20" s="93"/>
      <c r="R20" s="10" t="str">
        <f t="shared" si="3"/>
        <v/>
      </c>
      <c r="S20" s="10" t="str">
        <f t="shared" si="1"/>
        <v/>
      </c>
      <c r="T20" s="88"/>
      <c r="U20" s="233"/>
      <c r="V20" s="234"/>
      <c r="W20" s="233"/>
      <c r="X20" s="234"/>
      <c r="Y20" s="135"/>
      <c r="Z20" s="136"/>
      <c r="AA20" s="17"/>
      <c r="AD20" s="1">
        <f t="shared" si="2"/>
        <v>0</v>
      </c>
      <c r="AF20" s="1">
        <v>15</v>
      </c>
      <c r="AG20" s="1" t="s">
        <v>28</v>
      </c>
    </row>
    <row r="21" spans="2:33" ht="43" customHeight="1">
      <c r="B21" s="16">
        <v>11</v>
      </c>
      <c r="C21" s="97"/>
      <c r="D21" s="88"/>
      <c r="E21" s="211"/>
      <c r="F21" s="211"/>
      <c r="G21" s="211"/>
      <c r="H21" s="211"/>
      <c r="I21" s="211"/>
      <c r="J21" s="211"/>
      <c r="K21" s="211"/>
      <c r="L21" s="211"/>
      <c r="M21" s="132"/>
      <c r="N21" s="132"/>
      <c r="O21" s="19" t="str">
        <f t="shared" si="0"/>
        <v/>
      </c>
      <c r="P21" s="92"/>
      <c r="Q21" s="93"/>
      <c r="R21" s="10" t="str">
        <f t="shared" si="3"/>
        <v/>
      </c>
      <c r="S21" s="10" t="str">
        <f t="shared" si="1"/>
        <v/>
      </c>
      <c r="T21" s="88"/>
      <c r="U21" s="233"/>
      <c r="V21" s="234"/>
      <c r="W21" s="233"/>
      <c r="X21" s="234"/>
      <c r="Y21" s="135"/>
      <c r="Z21" s="136"/>
      <c r="AA21" s="17"/>
      <c r="AD21" s="1">
        <f t="shared" si="2"/>
        <v>0</v>
      </c>
      <c r="AF21" s="1">
        <v>16</v>
      </c>
      <c r="AG21" s="1" t="s">
        <v>29</v>
      </c>
    </row>
    <row r="22" spans="2:33" ht="43" customHeight="1">
      <c r="B22" s="16">
        <v>12</v>
      </c>
      <c r="C22" s="97"/>
      <c r="D22" s="88"/>
      <c r="E22" s="211"/>
      <c r="F22" s="211"/>
      <c r="G22" s="211"/>
      <c r="H22" s="211"/>
      <c r="I22" s="211"/>
      <c r="J22" s="211"/>
      <c r="K22" s="211"/>
      <c r="L22" s="211"/>
      <c r="M22" s="132"/>
      <c r="N22" s="132"/>
      <c r="O22" s="19" t="str">
        <f t="shared" si="0"/>
        <v/>
      </c>
      <c r="P22" s="92"/>
      <c r="Q22" s="93"/>
      <c r="R22" s="10" t="str">
        <f t="shared" si="3"/>
        <v/>
      </c>
      <c r="S22" s="10" t="str">
        <f t="shared" si="1"/>
        <v/>
      </c>
      <c r="T22" s="88"/>
      <c r="U22" s="233"/>
      <c r="V22" s="234"/>
      <c r="W22" s="233"/>
      <c r="X22" s="234"/>
      <c r="Y22" s="135"/>
      <c r="Z22" s="136"/>
      <c r="AA22" s="17"/>
      <c r="AD22" s="1">
        <f t="shared" si="2"/>
        <v>0</v>
      </c>
      <c r="AF22" s="1">
        <v>17</v>
      </c>
      <c r="AG22" s="1" t="s">
        <v>30</v>
      </c>
    </row>
    <row r="23" spans="2:33" ht="43" customHeight="1">
      <c r="B23" s="16">
        <v>13</v>
      </c>
      <c r="C23" s="97"/>
      <c r="D23" s="88"/>
      <c r="E23" s="211"/>
      <c r="F23" s="211"/>
      <c r="G23" s="211"/>
      <c r="H23" s="211"/>
      <c r="I23" s="211"/>
      <c r="J23" s="211"/>
      <c r="K23" s="211"/>
      <c r="L23" s="211"/>
      <c r="M23" s="132"/>
      <c r="N23" s="132"/>
      <c r="O23" s="19" t="str">
        <f t="shared" si="0"/>
        <v/>
      </c>
      <c r="P23" s="92"/>
      <c r="Q23" s="93"/>
      <c r="R23" s="10" t="str">
        <f t="shared" si="3"/>
        <v/>
      </c>
      <c r="S23" s="10" t="str">
        <f t="shared" si="1"/>
        <v/>
      </c>
      <c r="T23" s="88"/>
      <c r="U23" s="233"/>
      <c r="V23" s="234"/>
      <c r="W23" s="233"/>
      <c r="X23" s="234"/>
      <c r="Y23" s="135"/>
      <c r="Z23" s="136"/>
      <c r="AA23" s="17"/>
      <c r="AD23" s="1">
        <f t="shared" si="2"/>
        <v>0</v>
      </c>
    </row>
    <row r="24" spans="2:33" ht="43" customHeight="1">
      <c r="B24" s="16">
        <v>14</v>
      </c>
      <c r="C24" s="97"/>
      <c r="D24" s="88"/>
      <c r="E24" s="211"/>
      <c r="F24" s="211"/>
      <c r="G24" s="211"/>
      <c r="H24" s="211"/>
      <c r="I24" s="211"/>
      <c r="J24" s="211"/>
      <c r="K24" s="211"/>
      <c r="L24" s="211"/>
      <c r="M24" s="132"/>
      <c r="N24" s="132"/>
      <c r="O24" s="19" t="str">
        <f t="shared" si="0"/>
        <v/>
      </c>
      <c r="P24" s="92"/>
      <c r="Q24" s="93"/>
      <c r="R24" s="10" t="str">
        <f t="shared" si="3"/>
        <v/>
      </c>
      <c r="S24" s="10" t="str">
        <f t="shared" si="1"/>
        <v/>
      </c>
      <c r="T24" s="88"/>
      <c r="U24" s="233"/>
      <c r="V24" s="234"/>
      <c r="W24" s="233"/>
      <c r="X24" s="234"/>
      <c r="Y24" s="135"/>
      <c r="Z24" s="136"/>
      <c r="AA24" s="17"/>
      <c r="AD24" s="1">
        <f t="shared" si="2"/>
        <v>0</v>
      </c>
    </row>
    <row r="25" spans="2:33" ht="43" customHeight="1" thickBot="1">
      <c r="B25" s="21">
        <v>15</v>
      </c>
      <c r="C25" s="98"/>
      <c r="D25" s="89"/>
      <c r="E25" s="212"/>
      <c r="F25" s="212"/>
      <c r="G25" s="212"/>
      <c r="H25" s="212"/>
      <c r="I25" s="212"/>
      <c r="J25" s="212"/>
      <c r="K25" s="212"/>
      <c r="L25" s="212"/>
      <c r="M25" s="151"/>
      <c r="N25" s="151"/>
      <c r="O25" s="20" t="str">
        <f t="shared" si="0"/>
        <v/>
      </c>
      <c r="P25" s="94"/>
      <c r="Q25" s="95"/>
      <c r="R25" s="4" t="str">
        <f t="shared" si="3"/>
        <v/>
      </c>
      <c r="S25" s="4" t="str">
        <f t="shared" si="1"/>
        <v/>
      </c>
      <c r="T25" s="89"/>
      <c r="U25" s="248"/>
      <c r="V25" s="249"/>
      <c r="W25" s="248"/>
      <c r="X25" s="249"/>
      <c r="Y25" s="141"/>
      <c r="Z25" s="142"/>
      <c r="AA25" s="22"/>
      <c r="AD25" s="1">
        <f t="shared" si="2"/>
        <v>0</v>
      </c>
    </row>
    <row r="26" spans="2:33" ht="42" customHeight="1" thickBot="1">
      <c r="B26" s="143" t="s">
        <v>31</v>
      </c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23">
        <f>SUM(O11:O25)</f>
        <v>0</v>
      </c>
      <c r="P26" s="145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6"/>
    </row>
    <row r="27" spans="2:33" ht="18" customHeight="1"/>
    <row r="28" spans="2:33" ht="18" customHeight="1" thickBot="1">
      <c r="B28" s="5" t="s">
        <v>40</v>
      </c>
      <c r="C28" s="5" t="s">
        <v>41</v>
      </c>
      <c r="D28" s="25" t="s">
        <v>42</v>
      </c>
      <c r="E28" s="6">
        <v>46016</v>
      </c>
      <c r="F28" s="7" t="s">
        <v>44</v>
      </c>
      <c r="G28" s="8">
        <v>46017</v>
      </c>
      <c r="H28" s="7" t="s">
        <v>45</v>
      </c>
      <c r="I28" s="8">
        <v>46018</v>
      </c>
      <c r="J28" s="7" t="s">
        <v>46</v>
      </c>
      <c r="K28" s="24">
        <v>45675</v>
      </c>
      <c r="L28" s="7" t="s">
        <v>47</v>
      </c>
      <c r="M28" s="147"/>
      <c r="N28" s="148"/>
      <c r="O28" s="5" t="s">
        <v>43</v>
      </c>
      <c r="P28" s="109" t="s">
        <v>10</v>
      </c>
      <c r="Q28" s="149"/>
      <c r="R28" s="5" t="s">
        <v>11</v>
      </c>
      <c r="S28" s="109" t="s">
        <v>16</v>
      </c>
      <c r="T28" s="149"/>
      <c r="W28" s="40">
        <v>2400</v>
      </c>
      <c r="X28" s="41">
        <f>COUNTIF($O$11:$O$25,W28)</f>
        <v>0</v>
      </c>
      <c r="Y28" s="40">
        <v>3400</v>
      </c>
      <c r="Z28" s="41">
        <f>COUNTIF($O$11:$O$25,Y28)</f>
        <v>0</v>
      </c>
    </row>
    <row r="29" spans="2:33" ht="25" customHeight="1" thickTop="1">
      <c r="B29" s="26">
        <v>1</v>
      </c>
      <c r="C29" s="27"/>
      <c r="D29" s="28"/>
      <c r="E29" s="164"/>
      <c r="F29" s="165"/>
      <c r="G29" s="164"/>
      <c r="H29" s="165"/>
      <c r="I29" s="164"/>
      <c r="J29" s="165"/>
      <c r="K29" s="164"/>
      <c r="L29" s="165"/>
      <c r="M29" s="164"/>
      <c r="N29" s="165"/>
      <c r="O29" s="29"/>
      <c r="P29" s="244"/>
      <c r="Q29" s="245"/>
      <c r="R29" s="30"/>
      <c r="S29" s="246"/>
      <c r="T29" s="247"/>
      <c r="W29" s="40">
        <v>4800</v>
      </c>
      <c r="X29" s="41">
        <f>COUNTIF($O$11:$O$25,W29)</f>
        <v>0</v>
      </c>
      <c r="Y29" s="40">
        <v>6800</v>
      </c>
      <c r="Z29" s="41">
        <f t="shared" ref="Z29:Z31" si="4">COUNTIF($O$11:$O$25,Y29)</f>
        <v>0</v>
      </c>
    </row>
    <row r="30" spans="2:33" ht="25" customHeight="1">
      <c r="B30" s="31">
        <v>2</v>
      </c>
      <c r="C30" s="32"/>
      <c r="D30" s="33"/>
      <c r="E30" s="156"/>
      <c r="F30" s="157"/>
      <c r="G30" s="156"/>
      <c r="H30" s="157"/>
      <c r="I30" s="156"/>
      <c r="J30" s="157"/>
      <c r="K30" s="156"/>
      <c r="L30" s="157"/>
      <c r="M30" s="156"/>
      <c r="N30" s="157"/>
      <c r="O30" s="29"/>
      <c r="P30" s="230"/>
      <c r="Q30" s="231"/>
      <c r="R30" s="30"/>
      <c r="S30" s="232"/>
      <c r="T30" s="231"/>
      <c r="W30" s="40">
        <v>7200</v>
      </c>
      <c r="X30" s="41">
        <f>COUNTIF($O$11:$O$25,W30)</f>
        <v>0</v>
      </c>
      <c r="Y30" s="40">
        <v>10200</v>
      </c>
      <c r="Z30" s="41">
        <f t="shared" si="4"/>
        <v>0</v>
      </c>
    </row>
    <row r="31" spans="2:33" ht="25" customHeight="1">
      <c r="B31" s="31">
        <v>3</v>
      </c>
      <c r="C31" s="32"/>
      <c r="D31" s="33"/>
      <c r="E31" s="156"/>
      <c r="F31" s="157"/>
      <c r="G31" s="156"/>
      <c r="H31" s="157"/>
      <c r="I31" s="156"/>
      <c r="J31" s="157"/>
      <c r="K31" s="156"/>
      <c r="L31" s="157"/>
      <c r="M31" s="156"/>
      <c r="N31" s="157"/>
      <c r="O31" s="29"/>
      <c r="P31" s="232" t="str">
        <f>IF(C31="","",DATEDIF(O31,$AB$7,"Y"))</f>
        <v/>
      </c>
      <c r="Q31" s="231"/>
      <c r="R31" s="30"/>
      <c r="S31" s="232"/>
      <c r="T31" s="231"/>
      <c r="W31" s="40">
        <v>9600</v>
      </c>
      <c r="X31" s="41">
        <f>COUNTIF($O$11:$O$25,W31)</f>
        <v>0</v>
      </c>
      <c r="Y31" s="40">
        <v>13600</v>
      </c>
      <c r="Z31" s="41">
        <f t="shared" si="4"/>
        <v>0</v>
      </c>
    </row>
    <row r="32" spans="2:33" s="34" customFormat="1" ht="25.5" customHeight="1">
      <c r="F32" s="35" t="s">
        <v>48</v>
      </c>
      <c r="AB32" s="36"/>
    </row>
    <row r="33" spans="6:28" s="34" customFormat="1" ht="25.5" customHeight="1">
      <c r="F33" s="176" t="s">
        <v>49</v>
      </c>
      <c r="G33" s="177"/>
      <c r="H33" s="177"/>
      <c r="I33" s="177"/>
      <c r="J33" s="177"/>
      <c r="K33" s="177"/>
      <c r="L33" s="177"/>
      <c r="M33" s="178"/>
      <c r="N33" s="176" t="s">
        <v>50</v>
      </c>
      <c r="O33" s="178"/>
      <c r="P33" s="176" t="s">
        <v>51</v>
      </c>
      <c r="Q33" s="177"/>
      <c r="R33" s="178"/>
      <c r="S33" s="179" t="s">
        <v>52</v>
      </c>
      <c r="T33" s="13" t="s">
        <v>15</v>
      </c>
      <c r="U33" s="241"/>
      <c r="V33" s="242"/>
      <c r="W33" s="242"/>
      <c r="X33" s="242"/>
      <c r="Y33" s="242"/>
      <c r="Z33" s="242"/>
      <c r="AA33" s="243"/>
      <c r="AB33" s="38"/>
    </row>
    <row r="34" spans="6:28" s="34" customFormat="1" ht="25.5" customHeight="1">
      <c r="F34" s="213">
        <f>SUM(O11:O25)</f>
        <v>0</v>
      </c>
      <c r="G34" s="214"/>
      <c r="H34" s="214"/>
      <c r="I34" s="215"/>
      <c r="J34" s="215"/>
      <c r="K34" s="215"/>
      <c r="L34" s="215"/>
      <c r="M34" s="216"/>
      <c r="N34" s="220"/>
      <c r="O34" s="221"/>
      <c r="P34" s="224"/>
      <c r="Q34" s="225"/>
      <c r="R34" s="226"/>
      <c r="S34" s="180"/>
      <c r="T34" s="13" t="s">
        <v>53</v>
      </c>
      <c r="U34" s="238"/>
      <c r="V34" s="239"/>
      <c r="W34" s="239"/>
      <c r="X34" s="239"/>
      <c r="Y34" s="239"/>
      <c r="Z34" s="239"/>
      <c r="AA34" s="240"/>
      <c r="AB34" s="39"/>
    </row>
    <row r="35" spans="6:28" s="34" customFormat="1" ht="25.5" customHeight="1">
      <c r="F35" s="217"/>
      <c r="G35" s="218"/>
      <c r="H35" s="218"/>
      <c r="I35" s="218"/>
      <c r="J35" s="218"/>
      <c r="K35" s="218"/>
      <c r="L35" s="218"/>
      <c r="M35" s="219"/>
      <c r="N35" s="222"/>
      <c r="O35" s="223"/>
      <c r="P35" s="227"/>
      <c r="Q35" s="228"/>
      <c r="R35" s="229"/>
      <c r="S35" s="180"/>
      <c r="T35" s="13" t="s">
        <v>54</v>
      </c>
      <c r="U35" s="235"/>
      <c r="V35" s="236"/>
      <c r="W35" s="236"/>
      <c r="X35" s="236"/>
      <c r="Y35" s="236"/>
      <c r="Z35" s="236"/>
      <c r="AA35" s="237"/>
      <c r="AB35" s="38"/>
    </row>
    <row r="36" spans="6:28" s="34" customFormat="1" ht="24" customHeight="1">
      <c r="F36" s="171" t="s">
        <v>55</v>
      </c>
      <c r="G36" s="171"/>
      <c r="H36" s="171"/>
      <c r="I36" s="171"/>
      <c r="J36" s="171"/>
      <c r="K36" s="171"/>
      <c r="L36" s="171"/>
      <c r="M36" s="171"/>
      <c r="N36" s="171"/>
      <c r="O36" s="171"/>
      <c r="P36" s="1" t="s">
        <v>56</v>
      </c>
      <c r="Q36" s="37"/>
      <c r="R36" s="37"/>
      <c r="S36" s="37"/>
    </row>
  </sheetData>
  <sheetProtection algorithmName="SHA-512" hashValue="W4O6K4beFKSR9NDuhyRxYS4ARdThrt0wJlERomdtaFUF9QWYDZZ9r3gZJR/FxrGBLFlF4iR8/wgKZsjESnTgcA==" saltValue="/9ff5ph4PvMY2pQ1klNyug==" spinCount="100000" sheet="1" objects="1" scenarios="1" selectLockedCells="1"/>
  <mergeCells count="178">
    <mergeCell ref="U24:V24"/>
    <mergeCell ref="W24:X24"/>
    <mergeCell ref="Y24:Z24"/>
    <mergeCell ref="Y25:Z25"/>
    <mergeCell ref="W25:X25"/>
    <mergeCell ref="U25:V25"/>
    <mergeCell ref="U22:V22"/>
    <mergeCell ref="W22:X22"/>
    <mergeCell ref="Y22:Z22"/>
    <mergeCell ref="U23:V23"/>
    <mergeCell ref="W23:X23"/>
    <mergeCell ref="Y23:Z23"/>
    <mergeCell ref="U20:V20"/>
    <mergeCell ref="W20:X20"/>
    <mergeCell ref="Y20:Z20"/>
    <mergeCell ref="U21:V21"/>
    <mergeCell ref="W21:X21"/>
    <mergeCell ref="Y21:Z21"/>
    <mergeCell ref="U18:V18"/>
    <mergeCell ref="W18:X18"/>
    <mergeCell ref="Y18:Z18"/>
    <mergeCell ref="U19:V19"/>
    <mergeCell ref="W19:X19"/>
    <mergeCell ref="Y19:Z19"/>
    <mergeCell ref="W12:X12"/>
    <mergeCell ref="U12:V12"/>
    <mergeCell ref="U13:V13"/>
    <mergeCell ref="W13:X13"/>
    <mergeCell ref="Y13:Z13"/>
    <mergeCell ref="F36:O36"/>
    <mergeCell ref="U35:AA35"/>
    <mergeCell ref="U34:AA34"/>
    <mergeCell ref="U33:AA33"/>
    <mergeCell ref="P28:Q28"/>
    <mergeCell ref="S28:T28"/>
    <mergeCell ref="E29:F29"/>
    <mergeCell ref="G29:H29"/>
    <mergeCell ref="I29:J29"/>
    <mergeCell ref="K29:L29"/>
    <mergeCell ref="M29:N29"/>
    <mergeCell ref="P29:Q29"/>
    <mergeCell ref="E30:F30"/>
    <mergeCell ref="G30:H30"/>
    <mergeCell ref="I30:J30"/>
    <mergeCell ref="K30:L30"/>
    <mergeCell ref="S29:T29"/>
    <mergeCell ref="B26:N26"/>
    <mergeCell ref="U16:V16"/>
    <mergeCell ref="U10:V10"/>
    <mergeCell ref="W10:X10"/>
    <mergeCell ref="Y10:Z10"/>
    <mergeCell ref="Y11:Z11"/>
    <mergeCell ref="W11:X11"/>
    <mergeCell ref="F33:M33"/>
    <mergeCell ref="N33:O33"/>
    <mergeCell ref="P33:R33"/>
    <mergeCell ref="S33:S35"/>
    <mergeCell ref="F34:M35"/>
    <mergeCell ref="N34:O35"/>
    <mergeCell ref="P34:R35"/>
    <mergeCell ref="M30:N30"/>
    <mergeCell ref="P30:Q30"/>
    <mergeCell ref="S30:T30"/>
    <mergeCell ref="E31:F31"/>
    <mergeCell ref="G31:H31"/>
    <mergeCell ref="I31:J31"/>
    <mergeCell ref="K31:L31"/>
    <mergeCell ref="M31:N31"/>
    <mergeCell ref="P31:Q31"/>
    <mergeCell ref="S31:T31"/>
    <mergeCell ref="M28:N28"/>
    <mergeCell ref="Y12:Z12"/>
    <mergeCell ref="P26:AA26"/>
    <mergeCell ref="M20:N20"/>
    <mergeCell ref="M21:N21"/>
    <mergeCell ref="M22:N22"/>
    <mergeCell ref="M23:N23"/>
    <mergeCell ref="M24:N24"/>
    <mergeCell ref="M25:N25"/>
    <mergeCell ref="M14:N14"/>
    <mergeCell ref="M15:N15"/>
    <mergeCell ref="M16:N16"/>
    <mergeCell ref="M17:N17"/>
    <mergeCell ref="M18:N18"/>
    <mergeCell ref="M19:N19"/>
    <mergeCell ref="W16:X16"/>
    <mergeCell ref="Y16:Z16"/>
    <mergeCell ref="U17:V17"/>
    <mergeCell ref="W17:X17"/>
    <mergeCell ref="Y17:Z17"/>
    <mergeCell ref="U14:V14"/>
    <mergeCell ref="W14:X14"/>
    <mergeCell ref="Y14:Z14"/>
    <mergeCell ref="U15:V15"/>
    <mergeCell ref="W15:X15"/>
    <mergeCell ref="Y15:Z15"/>
    <mergeCell ref="K20:L20"/>
    <mergeCell ref="K21:L21"/>
    <mergeCell ref="K22:L22"/>
    <mergeCell ref="K23:L23"/>
    <mergeCell ref="K24:L24"/>
    <mergeCell ref="K25:L25"/>
    <mergeCell ref="K14:L14"/>
    <mergeCell ref="K15:L15"/>
    <mergeCell ref="K16:L16"/>
    <mergeCell ref="K17:L17"/>
    <mergeCell ref="K18:L18"/>
    <mergeCell ref="K19:L19"/>
    <mergeCell ref="E24:F24"/>
    <mergeCell ref="G24:H24"/>
    <mergeCell ref="I24:J24"/>
    <mergeCell ref="E25:F25"/>
    <mergeCell ref="G25:H25"/>
    <mergeCell ref="I25:J25"/>
    <mergeCell ref="E22:F22"/>
    <mergeCell ref="G22:H22"/>
    <mergeCell ref="I22:J22"/>
    <mergeCell ref="E23:F23"/>
    <mergeCell ref="G23:H23"/>
    <mergeCell ref="I23:J23"/>
    <mergeCell ref="E20:F20"/>
    <mergeCell ref="G20:H20"/>
    <mergeCell ref="I20:J20"/>
    <mergeCell ref="E21:F21"/>
    <mergeCell ref="G21:H21"/>
    <mergeCell ref="I21:J21"/>
    <mergeCell ref="E18:F18"/>
    <mergeCell ref="G18:H18"/>
    <mergeCell ref="I18:J18"/>
    <mergeCell ref="E19:F19"/>
    <mergeCell ref="G19:H19"/>
    <mergeCell ref="I19:J19"/>
    <mergeCell ref="E16:F16"/>
    <mergeCell ref="G16:H16"/>
    <mergeCell ref="I16:J16"/>
    <mergeCell ref="E17:F17"/>
    <mergeCell ref="G17:H17"/>
    <mergeCell ref="I17:J17"/>
    <mergeCell ref="E14:F14"/>
    <mergeCell ref="G14:H14"/>
    <mergeCell ref="I14:J14"/>
    <mergeCell ref="E15:F15"/>
    <mergeCell ref="G15:H15"/>
    <mergeCell ref="I15:J15"/>
    <mergeCell ref="M12:N12"/>
    <mergeCell ref="K12:L12"/>
    <mergeCell ref="I12:J12"/>
    <mergeCell ref="G12:H12"/>
    <mergeCell ref="E12:F12"/>
    <mergeCell ref="E13:F13"/>
    <mergeCell ref="G13:H13"/>
    <mergeCell ref="I13:J13"/>
    <mergeCell ref="K13:L13"/>
    <mergeCell ref="M13:N13"/>
    <mergeCell ref="L7:N7"/>
    <mergeCell ref="B2:AA2"/>
    <mergeCell ref="B3:AA3"/>
    <mergeCell ref="M11:N11"/>
    <mergeCell ref="K11:L11"/>
    <mergeCell ref="I11:J11"/>
    <mergeCell ref="G11:H11"/>
    <mergeCell ref="E11:F11"/>
    <mergeCell ref="U11:V11"/>
    <mergeCell ref="W7:X7"/>
    <mergeCell ref="R9:R10"/>
    <mergeCell ref="S9:S10"/>
    <mergeCell ref="T9:T10"/>
    <mergeCell ref="AA9:AA10"/>
    <mergeCell ref="Y7:AA7"/>
    <mergeCell ref="B9:B10"/>
    <mergeCell ref="C9:C10"/>
    <mergeCell ref="D9:D10"/>
    <mergeCell ref="O7:R7"/>
    <mergeCell ref="D7:I7"/>
    <mergeCell ref="E9:O9"/>
    <mergeCell ref="P9:P10"/>
    <mergeCell ref="Q9:Q10"/>
    <mergeCell ref="U9:Z9"/>
  </mergeCells>
  <phoneticPr fontId="2"/>
  <dataValidations count="7">
    <dataValidation type="list" allowBlank="1" showInputMessage="1" showErrorMessage="1" sqref="D11:D25" xr:uid="{C568B4F9-9A1C-7B4A-8A7D-504335308C4B}">
      <formula1>"強化指定,推薦,東海ブロック"</formula1>
    </dataValidation>
    <dataValidation type="list" allowBlank="1" showInputMessage="1" showErrorMessage="1" sqref="E11:J25" xr:uid="{C7C53B9F-C1E3-274A-AFDB-EDAEDA70C8E4}">
      <formula1>"◯,午前のみ,午後のみ,×"</formula1>
    </dataValidation>
    <dataValidation type="list" allowBlank="1" showInputMessage="1" showErrorMessage="1" sqref="K11:L25" xr:uid="{FE1F14FC-8299-B54D-8A65-9F340D7EBE78}">
      <formula1>"◯,×"</formula1>
    </dataValidation>
    <dataValidation type="list" allowBlank="1" showInputMessage="1" showErrorMessage="1" sqref="P11:P25 O29:O31" xr:uid="{9B850064-52AF-DC40-8D79-00FF1A82E17E}">
      <formula1>"男,女"</formula1>
    </dataValidation>
    <dataValidation type="list" allowBlank="1" showInputMessage="1" showErrorMessage="1" sqref="M29:N31" xr:uid="{3463E9FC-050B-4346-B1A0-3F5E55BC7010}">
      <formula1>"〇,×"</formula1>
    </dataValidation>
    <dataValidation type="list" allowBlank="1" showInputMessage="1" showErrorMessage="1" sqref="E29:L31" xr:uid="{9CC8B1E1-2715-3D46-8616-E078C9E6CFDD}">
      <formula1>"〇,×,AM〇,PM〇"</formula1>
    </dataValidation>
    <dataValidation type="list" allowBlank="1" showInputMessage="1" showErrorMessage="1" sqref="D29:D31" xr:uid="{59F04125-3A31-3D4C-B042-C986CD070761}">
      <formula1>"コーチ1,コーチ2,コーチ3,コーチ4,なし"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3F7D0-8EC5-B043-83EC-6D599D74AAED}">
  <dimension ref="B1:AH36"/>
  <sheetViews>
    <sheetView showGridLines="0" topLeftCell="A3" zoomScale="70" zoomScaleNormal="70" workbookViewId="0">
      <selection activeCell="S30" sqref="S30:T30"/>
    </sheetView>
  </sheetViews>
  <sheetFormatPr baseColWidth="10" defaultRowHeight="15"/>
  <cols>
    <col min="1" max="1" width="1.140625" style="1" customWidth="1"/>
    <col min="2" max="2" width="2.85546875" style="1" customWidth="1"/>
    <col min="3" max="3" width="15.85546875" style="1" customWidth="1"/>
    <col min="4" max="5" width="8.85546875" style="1" customWidth="1"/>
    <col min="6" max="6" width="3" style="1" customWidth="1"/>
    <col min="7" max="7" width="8.85546875" style="1" customWidth="1"/>
    <col min="8" max="8" width="3" style="1" customWidth="1"/>
    <col min="9" max="9" width="8.85546875" style="1" customWidth="1"/>
    <col min="10" max="10" width="3" style="1" customWidth="1"/>
    <col min="11" max="11" width="8.85546875" style="1" customWidth="1"/>
    <col min="12" max="12" width="3" style="1" customWidth="1"/>
    <col min="13" max="13" width="8.85546875" style="1" customWidth="1"/>
    <col min="14" max="14" width="3" style="1" customWidth="1"/>
    <col min="15" max="15" width="11.85546875" style="1" customWidth="1"/>
    <col min="16" max="16" width="5.140625" style="1" customWidth="1"/>
    <col min="17" max="17" width="13" style="1" customWidth="1"/>
    <col min="18" max="19" width="8.85546875" style="1" customWidth="1"/>
    <col min="20" max="20" width="16.140625" style="1" customWidth="1"/>
    <col min="21" max="26" width="7.28515625" style="1" customWidth="1"/>
    <col min="27" max="27" width="13.7109375" style="1" customWidth="1"/>
    <col min="28" max="29" width="10.7109375" style="1"/>
    <col min="30" max="34" width="0" style="1" hidden="1" customWidth="1"/>
    <col min="35" max="16384" width="10.7109375" style="1"/>
  </cols>
  <sheetData>
    <row r="1" spans="2:34" ht="8" customHeight="1"/>
    <row r="2" spans="2:34" ht="22">
      <c r="B2" s="103" t="s">
        <v>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</row>
    <row r="3" spans="2:34" ht="22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2:34" ht="14" customHeight="1"/>
    <row r="5" spans="2:34" ht="22">
      <c r="B5" s="2" t="s">
        <v>0</v>
      </c>
    </row>
    <row r="6" spans="2:34" ht="12" customHeight="1"/>
    <row r="7" spans="2:34" ht="22">
      <c r="C7" s="3" t="s">
        <v>3</v>
      </c>
      <c r="D7" s="105" t="str">
        <f>IF(①!D7="","",①!D7)</f>
        <v/>
      </c>
      <c r="E7" s="105"/>
      <c r="F7" s="105"/>
      <c r="G7" s="105"/>
      <c r="H7" s="105"/>
      <c r="I7" s="105"/>
      <c r="K7" s="2"/>
      <c r="L7" s="105" t="s">
        <v>7</v>
      </c>
      <c r="M7" s="105"/>
      <c r="N7" s="105"/>
      <c r="O7" s="105" t="str">
        <f>IF(①!O7="","",①!O7)</f>
        <v/>
      </c>
      <c r="P7" s="105"/>
      <c r="Q7" s="105"/>
      <c r="R7" s="105"/>
      <c r="V7" s="42"/>
      <c r="W7" s="105" t="s">
        <v>17</v>
      </c>
      <c r="X7" s="105"/>
      <c r="Y7" s="250" t="str">
        <f>IF(①!Y7="","",①!Y7)</f>
        <v/>
      </c>
      <c r="Z7" s="250"/>
      <c r="AA7" s="105"/>
    </row>
    <row r="8" spans="2:34" ht="12" customHeight="1" thickBot="1"/>
    <row r="9" spans="2:34">
      <c r="B9" s="119" t="s">
        <v>4</v>
      </c>
      <c r="C9" s="121" t="s">
        <v>5</v>
      </c>
      <c r="D9" s="121" t="s">
        <v>6</v>
      </c>
      <c r="E9" s="123" t="s">
        <v>8</v>
      </c>
      <c r="F9" s="123"/>
      <c r="G9" s="123"/>
      <c r="H9" s="123"/>
      <c r="I9" s="123"/>
      <c r="J9" s="123"/>
      <c r="K9" s="123"/>
      <c r="L9" s="123"/>
      <c r="M9" s="123"/>
      <c r="N9" s="123"/>
      <c r="O9" s="124"/>
      <c r="P9" s="125" t="s">
        <v>9</v>
      </c>
      <c r="Q9" s="107" t="s">
        <v>10</v>
      </c>
      <c r="R9" s="107" t="s">
        <v>11</v>
      </c>
      <c r="S9" s="107" t="s">
        <v>12</v>
      </c>
      <c r="T9" s="110" t="s">
        <v>13</v>
      </c>
      <c r="U9" s="112" t="s">
        <v>14</v>
      </c>
      <c r="V9" s="113"/>
      <c r="W9" s="113"/>
      <c r="X9" s="113"/>
      <c r="Y9" s="113"/>
      <c r="Z9" s="114"/>
      <c r="AA9" s="115" t="s">
        <v>16</v>
      </c>
    </row>
    <row r="10" spans="2:34" ht="21" customHeight="1" thickBot="1">
      <c r="B10" s="120"/>
      <c r="C10" s="122"/>
      <c r="D10" s="122"/>
      <c r="E10" s="6">
        <v>46016</v>
      </c>
      <c r="F10" s="7" t="s">
        <v>44</v>
      </c>
      <c r="G10" s="8">
        <v>46017</v>
      </c>
      <c r="H10" s="7" t="s">
        <v>45</v>
      </c>
      <c r="I10" s="8">
        <v>46018</v>
      </c>
      <c r="J10" s="7" t="s">
        <v>46</v>
      </c>
      <c r="K10" s="24">
        <v>45675</v>
      </c>
      <c r="L10" s="7" t="s">
        <v>47</v>
      </c>
      <c r="M10" s="9"/>
      <c r="N10" s="7"/>
      <c r="O10" s="11" t="s">
        <v>18</v>
      </c>
      <c r="P10" s="126"/>
      <c r="Q10" s="108"/>
      <c r="R10" s="108"/>
      <c r="S10" s="109"/>
      <c r="T10" s="111"/>
      <c r="U10" s="117" t="s">
        <v>15</v>
      </c>
      <c r="V10" s="118"/>
      <c r="W10" s="117" t="s">
        <v>7</v>
      </c>
      <c r="X10" s="118"/>
      <c r="Y10" s="117"/>
      <c r="Z10" s="118"/>
      <c r="AA10" s="116"/>
    </row>
    <row r="11" spans="2:34" ht="43" customHeight="1" thickTop="1">
      <c r="B11" s="14">
        <v>1</v>
      </c>
      <c r="C11" s="96"/>
      <c r="D11" s="87"/>
      <c r="E11" s="205"/>
      <c r="F11" s="205"/>
      <c r="G11" s="205"/>
      <c r="H11" s="205"/>
      <c r="I11" s="205"/>
      <c r="J11" s="205"/>
      <c r="K11" s="205"/>
      <c r="L11" s="205"/>
      <c r="M11" s="138"/>
      <c r="N11" s="138"/>
      <c r="O11" s="18" t="str">
        <f>IF(D11="","",IF(D11="推薦",13600-AD11,9600-AD11))</f>
        <v/>
      </c>
      <c r="P11" s="90"/>
      <c r="Q11" s="91"/>
      <c r="R11" s="12" t="str">
        <f>IF(C11="","",DATEDIF(Q11,$Y$7,"Y"))</f>
        <v/>
      </c>
      <c r="S11" s="12" t="str">
        <f>IF(C11="","",VLOOKUP(DATEDIF(Q11,$AH$11,"Y"),$AF$11:$AG$22,2,TRUE))</f>
        <v/>
      </c>
      <c r="T11" s="87"/>
      <c r="U11" s="206"/>
      <c r="V11" s="207"/>
      <c r="W11" s="206"/>
      <c r="X11" s="207"/>
      <c r="Y11" s="129"/>
      <c r="Z11" s="130"/>
      <c r="AA11" s="100"/>
      <c r="AD11" s="1">
        <f>IF(D11="推薦",COUNTIF(E11:L11,"×")*3400,COUNTIF(E11:L11,"×")*2400)</f>
        <v>0</v>
      </c>
      <c r="AF11" s="1">
        <v>6</v>
      </c>
      <c r="AG11" s="1" t="s">
        <v>19</v>
      </c>
      <c r="AH11" s="1">
        <v>45748</v>
      </c>
    </row>
    <row r="12" spans="2:34" ht="43" customHeight="1">
      <c r="B12" s="16">
        <v>2</v>
      </c>
      <c r="C12" s="97"/>
      <c r="D12" s="88"/>
      <c r="E12" s="211"/>
      <c r="F12" s="211"/>
      <c r="G12" s="211"/>
      <c r="H12" s="211"/>
      <c r="I12" s="211"/>
      <c r="J12" s="211"/>
      <c r="K12" s="211"/>
      <c r="L12" s="211"/>
      <c r="M12" s="132"/>
      <c r="N12" s="132"/>
      <c r="O12" s="19" t="str">
        <f t="shared" ref="O12:O25" si="0">IF(D12="","",IF(D12="推薦",13600-AD12,9600-AD12))</f>
        <v/>
      </c>
      <c r="P12" s="92"/>
      <c r="Q12" s="93"/>
      <c r="R12" s="10" t="str">
        <f>IF(C12="","",DATEDIF(Q12,$Y$7,"Y"))</f>
        <v/>
      </c>
      <c r="S12" s="10" t="str">
        <f t="shared" ref="S12:S25" si="1">IF(C12="","",VLOOKUP(DATEDIF(Q12,$AH$11,"Y"),$AF$11:$AG$22,2,TRUE))</f>
        <v/>
      </c>
      <c r="T12" s="88"/>
      <c r="U12" s="233"/>
      <c r="V12" s="234"/>
      <c r="W12" s="233"/>
      <c r="X12" s="234"/>
      <c r="Y12" s="135"/>
      <c r="Z12" s="136"/>
      <c r="AA12" s="101"/>
      <c r="AD12" s="1">
        <f t="shared" ref="AD12:AD25" si="2">IF(D12="推薦",COUNTIF(E12:L12,"×")*3400,COUNTIF(E12:L12,"×")*2400)</f>
        <v>0</v>
      </c>
      <c r="AF12" s="1">
        <v>7</v>
      </c>
      <c r="AG12" s="1" t="s">
        <v>20</v>
      </c>
    </row>
    <row r="13" spans="2:34" ht="43" customHeight="1">
      <c r="B13" s="16">
        <v>3</v>
      </c>
      <c r="C13" s="97"/>
      <c r="D13" s="88"/>
      <c r="E13" s="211"/>
      <c r="F13" s="211"/>
      <c r="G13" s="211"/>
      <c r="H13" s="211"/>
      <c r="I13" s="211"/>
      <c r="J13" s="211"/>
      <c r="K13" s="211"/>
      <c r="L13" s="211"/>
      <c r="M13" s="132"/>
      <c r="N13" s="132"/>
      <c r="O13" s="19" t="str">
        <f t="shared" si="0"/>
        <v/>
      </c>
      <c r="P13" s="92"/>
      <c r="Q13" s="93"/>
      <c r="R13" s="10" t="str">
        <f t="shared" ref="R13:R25" si="3">IF(C13="","",DATEDIF(Q13,$Y$7,"Y"))</f>
        <v/>
      </c>
      <c r="S13" s="10" t="str">
        <f t="shared" si="1"/>
        <v/>
      </c>
      <c r="T13" s="88"/>
      <c r="U13" s="233"/>
      <c r="V13" s="234"/>
      <c r="W13" s="233"/>
      <c r="X13" s="234"/>
      <c r="Y13" s="135"/>
      <c r="Z13" s="136"/>
      <c r="AA13" s="101"/>
      <c r="AD13" s="1">
        <f t="shared" si="2"/>
        <v>0</v>
      </c>
      <c r="AF13" s="1">
        <v>8</v>
      </c>
      <c r="AG13" s="1" t="s">
        <v>21</v>
      </c>
    </row>
    <row r="14" spans="2:34" ht="43" customHeight="1">
      <c r="B14" s="16">
        <v>4</v>
      </c>
      <c r="C14" s="97"/>
      <c r="D14" s="88"/>
      <c r="E14" s="211"/>
      <c r="F14" s="211"/>
      <c r="G14" s="211"/>
      <c r="H14" s="211"/>
      <c r="I14" s="211"/>
      <c r="J14" s="211"/>
      <c r="K14" s="211"/>
      <c r="L14" s="211"/>
      <c r="M14" s="132"/>
      <c r="N14" s="132"/>
      <c r="O14" s="19" t="str">
        <f t="shared" si="0"/>
        <v/>
      </c>
      <c r="P14" s="92"/>
      <c r="Q14" s="93"/>
      <c r="R14" s="10" t="str">
        <f t="shared" si="3"/>
        <v/>
      </c>
      <c r="S14" s="10" t="str">
        <f t="shared" si="1"/>
        <v/>
      </c>
      <c r="T14" s="88"/>
      <c r="U14" s="233"/>
      <c r="V14" s="234"/>
      <c r="W14" s="233"/>
      <c r="X14" s="234"/>
      <c r="Y14" s="135"/>
      <c r="Z14" s="136"/>
      <c r="AA14" s="101"/>
      <c r="AD14" s="1">
        <f t="shared" si="2"/>
        <v>0</v>
      </c>
      <c r="AF14" s="1">
        <v>9</v>
      </c>
      <c r="AG14" s="1" t="s">
        <v>22</v>
      </c>
    </row>
    <row r="15" spans="2:34" ht="43" customHeight="1">
      <c r="B15" s="16">
        <v>5</v>
      </c>
      <c r="C15" s="97"/>
      <c r="D15" s="88"/>
      <c r="E15" s="211"/>
      <c r="F15" s="211"/>
      <c r="G15" s="211"/>
      <c r="H15" s="211"/>
      <c r="I15" s="211"/>
      <c r="J15" s="211"/>
      <c r="K15" s="211"/>
      <c r="L15" s="211"/>
      <c r="M15" s="132"/>
      <c r="N15" s="132"/>
      <c r="O15" s="19" t="str">
        <f t="shared" si="0"/>
        <v/>
      </c>
      <c r="P15" s="92"/>
      <c r="Q15" s="93"/>
      <c r="R15" s="10" t="str">
        <f t="shared" si="3"/>
        <v/>
      </c>
      <c r="S15" s="10" t="str">
        <f t="shared" si="1"/>
        <v/>
      </c>
      <c r="T15" s="88"/>
      <c r="U15" s="233"/>
      <c r="V15" s="234"/>
      <c r="W15" s="233"/>
      <c r="X15" s="234"/>
      <c r="Y15" s="135"/>
      <c r="Z15" s="136"/>
      <c r="AA15" s="101"/>
      <c r="AD15" s="1">
        <f t="shared" si="2"/>
        <v>0</v>
      </c>
      <c r="AF15" s="1">
        <v>10</v>
      </c>
      <c r="AG15" s="1" t="s">
        <v>23</v>
      </c>
    </row>
    <row r="16" spans="2:34" ht="43" customHeight="1">
      <c r="B16" s="16">
        <v>6</v>
      </c>
      <c r="C16" s="97"/>
      <c r="D16" s="88"/>
      <c r="E16" s="211"/>
      <c r="F16" s="211"/>
      <c r="G16" s="211"/>
      <c r="H16" s="211"/>
      <c r="I16" s="211"/>
      <c r="J16" s="211"/>
      <c r="K16" s="211"/>
      <c r="L16" s="211"/>
      <c r="M16" s="132"/>
      <c r="N16" s="132"/>
      <c r="O16" s="19" t="str">
        <f t="shared" si="0"/>
        <v/>
      </c>
      <c r="P16" s="92"/>
      <c r="Q16" s="93"/>
      <c r="R16" s="10" t="str">
        <f t="shared" si="3"/>
        <v/>
      </c>
      <c r="S16" s="10" t="str">
        <f t="shared" si="1"/>
        <v/>
      </c>
      <c r="T16" s="88"/>
      <c r="U16" s="233"/>
      <c r="V16" s="234"/>
      <c r="W16" s="233"/>
      <c r="X16" s="234"/>
      <c r="Y16" s="135"/>
      <c r="Z16" s="136"/>
      <c r="AA16" s="101"/>
      <c r="AD16" s="1">
        <f t="shared" si="2"/>
        <v>0</v>
      </c>
      <c r="AF16" s="1">
        <v>11</v>
      </c>
      <c r="AG16" s="1" t="s">
        <v>24</v>
      </c>
    </row>
    <row r="17" spans="2:33" ht="43" customHeight="1">
      <c r="B17" s="16">
        <v>7</v>
      </c>
      <c r="C17" s="97"/>
      <c r="D17" s="88"/>
      <c r="E17" s="211"/>
      <c r="F17" s="211"/>
      <c r="G17" s="211"/>
      <c r="H17" s="211"/>
      <c r="I17" s="211"/>
      <c r="J17" s="211"/>
      <c r="K17" s="211"/>
      <c r="L17" s="211"/>
      <c r="M17" s="132"/>
      <c r="N17" s="132"/>
      <c r="O17" s="19" t="str">
        <f t="shared" si="0"/>
        <v/>
      </c>
      <c r="P17" s="92"/>
      <c r="Q17" s="93"/>
      <c r="R17" s="10" t="str">
        <f t="shared" si="3"/>
        <v/>
      </c>
      <c r="S17" s="10" t="str">
        <f t="shared" si="1"/>
        <v/>
      </c>
      <c r="T17" s="88"/>
      <c r="U17" s="233"/>
      <c r="V17" s="234"/>
      <c r="W17" s="233"/>
      <c r="X17" s="234"/>
      <c r="Y17" s="135"/>
      <c r="Z17" s="136"/>
      <c r="AA17" s="101"/>
      <c r="AD17" s="1">
        <f t="shared" si="2"/>
        <v>0</v>
      </c>
      <c r="AF17" s="1">
        <v>12</v>
      </c>
      <c r="AG17" s="1" t="s">
        <v>25</v>
      </c>
    </row>
    <row r="18" spans="2:33" ht="43" customHeight="1">
      <c r="B18" s="16">
        <v>8</v>
      </c>
      <c r="C18" s="97"/>
      <c r="D18" s="88"/>
      <c r="E18" s="211"/>
      <c r="F18" s="211"/>
      <c r="G18" s="211"/>
      <c r="H18" s="211"/>
      <c r="I18" s="211"/>
      <c r="J18" s="211"/>
      <c r="K18" s="211"/>
      <c r="L18" s="211"/>
      <c r="M18" s="132"/>
      <c r="N18" s="132"/>
      <c r="O18" s="19" t="str">
        <f t="shared" si="0"/>
        <v/>
      </c>
      <c r="P18" s="92"/>
      <c r="Q18" s="93"/>
      <c r="R18" s="10" t="str">
        <f t="shared" si="3"/>
        <v/>
      </c>
      <c r="S18" s="10" t="str">
        <f t="shared" si="1"/>
        <v/>
      </c>
      <c r="T18" s="88"/>
      <c r="U18" s="233"/>
      <c r="V18" s="234"/>
      <c r="W18" s="233"/>
      <c r="X18" s="234"/>
      <c r="Y18" s="135"/>
      <c r="Z18" s="136"/>
      <c r="AA18" s="101"/>
      <c r="AD18" s="1">
        <f t="shared" si="2"/>
        <v>0</v>
      </c>
      <c r="AF18" s="1">
        <v>13</v>
      </c>
      <c r="AG18" s="1" t="s">
        <v>26</v>
      </c>
    </row>
    <row r="19" spans="2:33" ht="43" customHeight="1">
      <c r="B19" s="16">
        <v>9</v>
      </c>
      <c r="C19" s="97"/>
      <c r="D19" s="88"/>
      <c r="E19" s="211"/>
      <c r="F19" s="211"/>
      <c r="G19" s="211"/>
      <c r="H19" s="211"/>
      <c r="I19" s="211"/>
      <c r="J19" s="211"/>
      <c r="K19" s="211"/>
      <c r="L19" s="211"/>
      <c r="M19" s="132"/>
      <c r="N19" s="132"/>
      <c r="O19" s="19" t="str">
        <f t="shared" si="0"/>
        <v/>
      </c>
      <c r="P19" s="92"/>
      <c r="Q19" s="93"/>
      <c r="R19" s="10" t="str">
        <f t="shared" si="3"/>
        <v/>
      </c>
      <c r="S19" s="10" t="str">
        <f t="shared" si="1"/>
        <v/>
      </c>
      <c r="T19" s="88"/>
      <c r="U19" s="233"/>
      <c r="V19" s="234"/>
      <c r="W19" s="233"/>
      <c r="X19" s="234"/>
      <c r="Y19" s="135"/>
      <c r="Z19" s="136"/>
      <c r="AA19" s="101"/>
      <c r="AD19" s="1">
        <f t="shared" si="2"/>
        <v>0</v>
      </c>
      <c r="AF19" s="1">
        <v>14</v>
      </c>
      <c r="AG19" s="1" t="s">
        <v>27</v>
      </c>
    </row>
    <row r="20" spans="2:33" ht="43" customHeight="1">
      <c r="B20" s="16">
        <v>10</v>
      </c>
      <c r="C20" s="97"/>
      <c r="D20" s="88"/>
      <c r="E20" s="211"/>
      <c r="F20" s="211"/>
      <c r="G20" s="211"/>
      <c r="H20" s="211"/>
      <c r="I20" s="211"/>
      <c r="J20" s="211"/>
      <c r="K20" s="211"/>
      <c r="L20" s="211"/>
      <c r="M20" s="132"/>
      <c r="N20" s="132"/>
      <c r="O20" s="19" t="str">
        <f t="shared" si="0"/>
        <v/>
      </c>
      <c r="P20" s="92"/>
      <c r="Q20" s="93"/>
      <c r="R20" s="10" t="str">
        <f t="shared" si="3"/>
        <v/>
      </c>
      <c r="S20" s="10" t="str">
        <f t="shared" si="1"/>
        <v/>
      </c>
      <c r="T20" s="88"/>
      <c r="U20" s="233"/>
      <c r="V20" s="234"/>
      <c r="W20" s="233"/>
      <c r="X20" s="234"/>
      <c r="Y20" s="135"/>
      <c r="Z20" s="136"/>
      <c r="AA20" s="101"/>
      <c r="AD20" s="1">
        <f t="shared" si="2"/>
        <v>0</v>
      </c>
      <c r="AF20" s="1">
        <v>15</v>
      </c>
      <c r="AG20" s="1" t="s">
        <v>28</v>
      </c>
    </row>
    <row r="21" spans="2:33" ht="43" customHeight="1">
      <c r="B21" s="16">
        <v>11</v>
      </c>
      <c r="C21" s="97"/>
      <c r="D21" s="88"/>
      <c r="E21" s="211"/>
      <c r="F21" s="211"/>
      <c r="G21" s="211"/>
      <c r="H21" s="211"/>
      <c r="I21" s="211"/>
      <c r="J21" s="211"/>
      <c r="K21" s="211"/>
      <c r="L21" s="211"/>
      <c r="M21" s="132"/>
      <c r="N21" s="132"/>
      <c r="O21" s="19" t="str">
        <f t="shared" si="0"/>
        <v/>
      </c>
      <c r="P21" s="92"/>
      <c r="Q21" s="93"/>
      <c r="R21" s="10" t="str">
        <f t="shared" si="3"/>
        <v/>
      </c>
      <c r="S21" s="10" t="str">
        <f t="shared" si="1"/>
        <v/>
      </c>
      <c r="T21" s="88"/>
      <c r="U21" s="233"/>
      <c r="V21" s="234"/>
      <c r="W21" s="233"/>
      <c r="X21" s="234"/>
      <c r="Y21" s="135"/>
      <c r="Z21" s="136"/>
      <c r="AA21" s="101"/>
      <c r="AD21" s="1">
        <f t="shared" si="2"/>
        <v>0</v>
      </c>
      <c r="AF21" s="1">
        <v>16</v>
      </c>
      <c r="AG21" s="1" t="s">
        <v>29</v>
      </c>
    </row>
    <row r="22" spans="2:33" ht="43" customHeight="1">
      <c r="B22" s="16">
        <v>12</v>
      </c>
      <c r="C22" s="97"/>
      <c r="D22" s="88"/>
      <c r="E22" s="211"/>
      <c r="F22" s="211"/>
      <c r="G22" s="211"/>
      <c r="H22" s="211"/>
      <c r="I22" s="211"/>
      <c r="J22" s="211"/>
      <c r="K22" s="211"/>
      <c r="L22" s="211"/>
      <c r="M22" s="132"/>
      <c r="N22" s="132"/>
      <c r="O22" s="19" t="str">
        <f t="shared" si="0"/>
        <v/>
      </c>
      <c r="P22" s="92"/>
      <c r="Q22" s="93"/>
      <c r="R22" s="10" t="str">
        <f t="shared" si="3"/>
        <v/>
      </c>
      <c r="S22" s="10" t="str">
        <f t="shared" si="1"/>
        <v/>
      </c>
      <c r="T22" s="88"/>
      <c r="U22" s="233"/>
      <c r="V22" s="234"/>
      <c r="W22" s="233"/>
      <c r="X22" s="234"/>
      <c r="Y22" s="135"/>
      <c r="Z22" s="136"/>
      <c r="AA22" s="101"/>
      <c r="AD22" s="1">
        <f t="shared" si="2"/>
        <v>0</v>
      </c>
      <c r="AF22" s="1">
        <v>17</v>
      </c>
      <c r="AG22" s="1" t="s">
        <v>30</v>
      </c>
    </row>
    <row r="23" spans="2:33" ht="43" customHeight="1">
      <c r="B23" s="16">
        <v>13</v>
      </c>
      <c r="C23" s="97"/>
      <c r="D23" s="88"/>
      <c r="E23" s="211"/>
      <c r="F23" s="211"/>
      <c r="G23" s="211"/>
      <c r="H23" s="211"/>
      <c r="I23" s="211"/>
      <c r="J23" s="211"/>
      <c r="K23" s="211"/>
      <c r="L23" s="211"/>
      <c r="M23" s="132"/>
      <c r="N23" s="132"/>
      <c r="O23" s="19" t="str">
        <f t="shared" si="0"/>
        <v/>
      </c>
      <c r="P23" s="92"/>
      <c r="Q23" s="93"/>
      <c r="R23" s="10" t="str">
        <f t="shared" si="3"/>
        <v/>
      </c>
      <c r="S23" s="10" t="str">
        <f t="shared" si="1"/>
        <v/>
      </c>
      <c r="T23" s="88"/>
      <c r="U23" s="233"/>
      <c r="V23" s="234"/>
      <c r="W23" s="233"/>
      <c r="X23" s="234"/>
      <c r="Y23" s="135"/>
      <c r="Z23" s="136"/>
      <c r="AA23" s="101"/>
      <c r="AD23" s="1">
        <f t="shared" si="2"/>
        <v>0</v>
      </c>
    </row>
    <row r="24" spans="2:33" ht="43" customHeight="1">
      <c r="B24" s="16">
        <v>14</v>
      </c>
      <c r="C24" s="97"/>
      <c r="D24" s="88"/>
      <c r="E24" s="211"/>
      <c r="F24" s="211"/>
      <c r="G24" s="211"/>
      <c r="H24" s="211"/>
      <c r="I24" s="211"/>
      <c r="J24" s="211"/>
      <c r="K24" s="211"/>
      <c r="L24" s="211"/>
      <c r="M24" s="132"/>
      <c r="N24" s="132"/>
      <c r="O24" s="19" t="str">
        <f t="shared" si="0"/>
        <v/>
      </c>
      <c r="P24" s="92"/>
      <c r="Q24" s="93"/>
      <c r="R24" s="10" t="str">
        <f t="shared" si="3"/>
        <v/>
      </c>
      <c r="S24" s="10" t="str">
        <f t="shared" si="1"/>
        <v/>
      </c>
      <c r="T24" s="88"/>
      <c r="U24" s="233"/>
      <c r="V24" s="234"/>
      <c r="W24" s="233"/>
      <c r="X24" s="234"/>
      <c r="Y24" s="135"/>
      <c r="Z24" s="136"/>
      <c r="AA24" s="101"/>
      <c r="AD24" s="1">
        <f t="shared" si="2"/>
        <v>0</v>
      </c>
    </row>
    <row r="25" spans="2:33" ht="43" customHeight="1" thickBot="1">
      <c r="B25" s="21">
        <v>15</v>
      </c>
      <c r="C25" s="98"/>
      <c r="D25" s="89"/>
      <c r="E25" s="212"/>
      <c r="F25" s="212"/>
      <c r="G25" s="212"/>
      <c r="H25" s="212"/>
      <c r="I25" s="212"/>
      <c r="J25" s="212"/>
      <c r="K25" s="212"/>
      <c r="L25" s="212"/>
      <c r="M25" s="151"/>
      <c r="N25" s="151"/>
      <c r="O25" s="20" t="str">
        <f t="shared" si="0"/>
        <v/>
      </c>
      <c r="P25" s="94"/>
      <c r="Q25" s="95"/>
      <c r="R25" s="4" t="str">
        <f t="shared" si="3"/>
        <v/>
      </c>
      <c r="S25" s="4" t="str">
        <f t="shared" si="1"/>
        <v/>
      </c>
      <c r="T25" s="89"/>
      <c r="U25" s="248"/>
      <c r="V25" s="249"/>
      <c r="W25" s="248"/>
      <c r="X25" s="249"/>
      <c r="Y25" s="141"/>
      <c r="Z25" s="142"/>
      <c r="AA25" s="102"/>
      <c r="AD25" s="1">
        <f t="shared" si="2"/>
        <v>0</v>
      </c>
    </row>
    <row r="26" spans="2:33" ht="42" customHeight="1" thickBot="1">
      <c r="B26" s="143" t="s">
        <v>31</v>
      </c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23">
        <f>SUM(O11:O25)</f>
        <v>0</v>
      </c>
      <c r="P26" s="145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6"/>
    </row>
    <row r="27" spans="2:33" ht="18" customHeight="1"/>
    <row r="28" spans="2:33" ht="18" customHeight="1" thickBot="1">
      <c r="B28" s="5" t="s">
        <v>40</v>
      </c>
      <c r="C28" s="5" t="s">
        <v>41</v>
      </c>
      <c r="D28" s="25" t="s">
        <v>42</v>
      </c>
      <c r="E28" s="6">
        <v>46016</v>
      </c>
      <c r="F28" s="7" t="s">
        <v>44</v>
      </c>
      <c r="G28" s="8">
        <v>46017</v>
      </c>
      <c r="H28" s="7" t="s">
        <v>45</v>
      </c>
      <c r="I28" s="8">
        <v>46018</v>
      </c>
      <c r="J28" s="7" t="s">
        <v>46</v>
      </c>
      <c r="K28" s="24">
        <v>45675</v>
      </c>
      <c r="L28" s="7" t="s">
        <v>47</v>
      </c>
      <c r="M28" s="147"/>
      <c r="N28" s="148"/>
      <c r="O28" s="5" t="s">
        <v>43</v>
      </c>
      <c r="P28" s="109" t="s">
        <v>10</v>
      </c>
      <c r="Q28" s="149"/>
      <c r="R28" s="5" t="s">
        <v>11</v>
      </c>
      <c r="S28" s="109" t="s">
        <v>16</v>
      </c>
      <c r="T28" s="149"/>
      <c r="W28" s="40">
        <v>2400</v>
      </c>
      <c r="X28" s="41">
        <f>COUNTIF($O$11:$O$25,W28)</f>
        <v>0</v>
      </c>
      <c r="Y28" s="40">
        <v>3400</v>
      </c>
      <c r="Z28" s="41">
        <f>COUNTIF($O$11:$O$25,Y28)</f>
        <v>0</v>
      </c>
    </row>
    <row r="29" spans="2:33" ht="25" customHeight="1" thickTop="1">
      <c r="B29" s="26">
        <v>1</v>
      </c>
      <c r="C29" s="27"/>
      <c r="D29" s="28"/>
      <c r="E29" s="164"/>
      <c r="F29" s="165"/>
      <c r="G29" s="164"/>
      <c r="H29" s="165"/>
      <c r="I29" s="164"/>
      <c r="J29" s="165"/>
      <c r="K29" s="164"/>
      <c r="L29" s="165"/>
      <c r="M29" s="164"/>
      <c r="N29" s="165"/>
      <c r="O29" s="29"/>
      <c r="P29" s="244"/>
      <c r="Q29" s="245"/>
      <c r="R29" s="30"/>
      <c r="S29" s="246"/>
      <c r="T29" s="247"/>
      <c r="W29" s="40">
        <v>4800</v>
      </c>
      <c r="X29" s="41">
        <f>COUNTIF($O$11:$O$25,W29)</f>
        <v>0</v>
      </c>
      <c r="Y29" s="40">
        <v>6800</v>
      </c>
      <c r="Z29" s="41">
        <f t="shared" ref="Z29:Z31" si="4">COUNTIF($O$11:$O$25,Y29)</f>
        <v>0</v>
      </c>
    </row>
    <row r="30" spans="2:33" ht="25" customHeight="1">
      <c r="B30" s="31">
        <v>2</v>
      </c>
      <c r="C30" s="32"/>
      <c r="D30" s="33"/>
      <c r="E30" s="156"/>
      <c r="F30" s="157"/>
      <c r="G30" s="156"/>
      <c r="H30" s="157"/>
      <c r="I30" s="156"/>
      <c r="J30" s="157"/>
      <c r="K30" s="156"/>
      <c r="L30" s="157"/>
      <c r="M30" s="156"/>
      <c r="N30" s="157"/>
      <c r="O30" s="29"/>
      <c r="P30" s="230"/>
      <c r="Q30" s="231"/>
      <c r="R30" s="30"/>
      <c r="S30" s="232"/>
      <c r="T30" s="231"/>
      <c r="W30" s="40">
        <v>7200</v>
      </c>
      <c r="X30" s="41">
        <f>COUNTIF($O$11:$O$25,W30)</f>
        <v>0</v>
      </c>
      <c r="Y30" s="40">
        <v>10200</v>
      </c>
      <c r="Z30" s="41">
        <f t="shared" si="4"/>
        <v>0</v>
      </c>
    </row>
    <row r="31" spans="2:33" ht="25" customHeight="1">
      <c r="B31" s="31">
        <v>3</v>
      </c>
      <c r="C31" s="32"/>
      <c r="D31" s="33"/>
      <c r="E31" s="156"/>
      <c r="F31" s="157"/>
      <c r="G31" s="156"/>
      <c r="H31" s="157"/>
      <c r="I31" s="156"/>
      <c r="J31" s="157"/>
      <c r="K31" s="156"/>
      <c r="L31" s="157"/>
      <c r="M31" s="156"/>
      <c r="N31" s="157"/>
      <c r="O31" s="29"/>
      <c r="P31" s="232" t="str">
        <f>IF(C31="","",DATEDIF(O31,$AB$7,"Y"))</f>
        <v/>
      </c>
      <c r="Q31" s="231"/>
      <c r="R31" s="30"/>
      <c r="S31" s="232"/>
      <c r="T31" s="231"/>
      <c r="W31" s="40">
        <v>9600</v>
      </c>
      <c r="X31" s="41">
        <f>COUNTIF($O$11:$O$25,W31)</f>
        <v>0</v>
      </c>
      <c r="Y31" s="40">
        <v>13600</v>
      </c>
      <c r="Z31" s="41">
        <f t="shared" si="4"/>
        <v>0</v>
      </c>
    </row>
    <row r="32" spans="2:33" s="34" customFormat="1" ht="25.5" customHeight="1">
      <c r="F32" s="35" t="s">
        <v>48</v>
      </c>
      <c r="AB32" s="36"/>
    </row>
    <row r="33" spans="6:28" s="34" customFormat="1" ht="25.5" customHeight="1">
      <c r="F33" s="176" t="s">
        <v>49</v>
      </c>
      <c r="G33" s="177"/>
      <c r="H33" s="177"/>
      <c r="I33" s="177"/>
      <c r="J33" s="177"/>
      <c r="K33" s="177"/>
      <c r="L33" s="177"/>
      <c r="M33" s="178"/>
      <c r="N33" s="176" t="s">
        <v>50</v>
      </c>
      <c r="O33" s="178"/>
      <c r="P33" s="176" t="s">
        <v>51</v>
      </c>
      <c r="Q33" s="177"/>
      <c r="R33" s="178"/>
      <c r="S33" s="179" t="s">
        <v>52</v>
      </c>
      <c r="T33" s="13" t="s">
        <v>15</v>
      </c>
      <c r="U33" s="241" t="str">
        <f>IF(①!U33="","",①!U33)</f>
        <v/>
      </c>
      <c r="V33" s="242"/>
      <c r="W33" s="242"/>
      <c r="X33" s="242"/>
      <c r="Y33" s="242"/>
      <c r="Z33" s="242"/>
      <c r="AA33" s="243"/>
      <c r="AB33" s="38"/>
    </row>
    <row r="34" spans="6:28" s="34" customFormat="1" ht="25.5" customHeight="1">
      <c r="F34" s="213">
        <f>SUM(O11:O25)</f>
        <v>0</v>
      </c>
      <c r="G34" s="214"/>
      <c r="H34" s="214"/>
      <c r="I34" s="215"/>
      <c r="J34" s="215"/>
      <c r="K34" s="215"/>
      <c r="L34" s="215"/>
      <c r="M34" s="216"/>
      <c r="N34" s="220" t="str">
        <f>IF(①!N34="","",①!N34)</f>
        <v/>
      </c>
      <c r="O34" s="221"/>
      <c r="P34" s="224" t="str">
        <f>IF(①!P34="","",①!P34)</f>
        <v/>
      </c>
      <c r="Q34" s="225"/>
      <c r="R34" s="226"/>
      <c r="S34" s="180"/>
      <c r="T34" s="13" t="s">
        <v>53</v>
      </c>
      <c r="U34" s="241" t="str">
        <f>IF(①!U34="","",①!U34)</f>
        <v/>
      </c>
      <c r="V34" s="242"/>
      <c r="W34" s="242"/>
      <c r="X34" s="242"/>
      <c r="Y34" s="242"/>
      <c r="Z34" s="242"/>
      <c r="AA34" s="243"/>
      <c r="AB34" s="39"/>
    </row>
    <row r="35" spans="6:28" s="34" customFormat="1" ht="25.5" customHeight="1">
      <c r="F35" s="217"/>
      <c r="G35" s="218"/>
      <c r="H35" s="218"/>
      <c r="I35" s="218"/>
      <c r="J35" s="218"/>
      <c r="K35" s="218"/>
      <c r="L35" s="218"/>
      <c r="M35" s="219"/>
      <c r="N35" s="222"/>
      <c r="O35" s="223"/>
      <c r="P35" s="227"/>
      <c r="Q35" s="228"/>
      <c r="R35" s="229"/>
      <c r="S35" s="180"/>
      <c r="T35" s="13" t="s">
        <v>54</v>
      </c>
      <c r="U35" s="235" t="str">
        <f>IF(①!U35="","",①!U35)</f>
        <v/>
      </c>
      <c r="V35" s="236"/>
      <c r="W35" s="236"/>
      <c r="X35" s="236"/>
      <c r="Y35" s="236"/>
      <c r="Z35" s="236"/>
      <c r="AA35" s="237"/>
      <c r="AB35" s="38"/>
    </row>
    <row r="36" spans="6:28" s="34" customFormat="1" ht="24" customHeight="1">
      <c r="F36" s="171" t="s">
        <v>55</v>
      </c>
      <c r="G36" s="171"/>
      <c r="H36" s="171"/>
      <c r="I36" s="171"/>
      <c r="J36" s="171"/>
      <c r="K36" s="171"/>
      <c r="L36" s="171"/>
      <c r="M36" s="171"/>
      <c r="N36" s="171"/>
      <c r="O36" s="171"/>
      <c r="P36" s="1" t="s">
        <v>56</v>
      </c>
      <c r="Q36" s="37"/>
      <c r="R36" s="37"/>
      <c r="S36" s="37"/>
    </row>
  </sheetData>
  <sheetProtection algorithmName="SHA-512" hashValue="u9XoCWe+tMbkVgSdO2EgK6YfhZuqGPd/O6YcBONATTH7pB8pQFxTtytDqNSlyWX8RJTrUYPaYqZLzQWcDdtGpg==" saltValue="g48DptSYcwF3WBu1qRZ64A==" spinCount="100000" sheet="1" objects="1" scenarios="1" selectLockedCells="1"/>
  <mergeCells count="178">
    <mergeCell ref="U35:AA35"/>
    <mergeCell ref="F36:O36"/>
    <mergeCell ref="S31:T31"/>
    <mergeCell ref="F33:M33"/>
    <mergeCell ref="N33:O33"/>
    <mergeCell ref="P33:R33"/>
    <mergeCell ref="S33:S35"/>
    <mergeCell ref="U33:AA33"/>
    <mergeCell ref="F34:M35"/>
    <mergeCell ref="N34:O35"/>
    <mergeCell ref="P34:R35"/>
    <mergeCell ref="U34:AA34"/>
    <mergeCell ref="E31:F31"/>
    <mergeCell ref="G31:H31"/>
    <mergeCell ref="I31:J31"/>
    <mergeCell ref="K31:L31"/>
    <mergeCell ref="M31:N31"/>
    <mergeCell ref="P31:Q31"/>
    <mergeCell ref="S29:T29"/>
    <mergeCell ref="E30:F30"/>
    <mergeCell ref="G30:H30"/>
    <mergeCell ref="I30:J30"/>
    <mergeCell ref="K30:L30"/>
    <mergeCell ref="M30:N30"/>
    <mergeCell ref="P30:Q30"/>
    <mergeCell ref="S30:T30"/>
    <mergeCell ref="E29:F29"/>
    <mergeCell ref="G29:H29"/>
    <mergeCell ref="I29:J29"/>
    <mergeCell ref="K29:L29"/>
    <mergeCell ref="M29:N29"/>
    <mergeCell ref="P29:Q29"/>
    <mergeCell ref="W25:X25"/>
    <mergeCell ref="Y25:Z25"/>
    <mergeCell ref="B26:N26"/>
    <mergeCell ref="P26:AA26"/>
    <mergeCell ref="M28:N28"/>
    <mergeCell ref="P28:Q28"/>
    <mergeCell ref="S28:T28"/>
    <mergeCell ref="E25:F25"/>
    <mergeCell ref="G25:H25"/>
    <mergeCell ref="I25:J25"/>
    <mergeCell ref="K25:L25"/>
    <mergeCell ref="M25:N25"/>
    <mergeCell ref="U25:V25"/>
    <mergeCell ref="W23:X23"/>
    <mergeCell ref="Y23:Z23"/>
    <mergeCell ref="E24:F24"/>
    <mergeCell ref="G24:H24"/>
    <mergeCell ref="I24:J24"/>
    <mergeCell ref="K24:L24"/>
    <mergeCell ref="M24:N24"/>
    <mergeCell ref="U24:V24"/>
    <mergeCell ref="W24:X24"/>
    <mergeCell ref="Y24:Z24"/>
    <mergeCell ref="E23:F23"/>
    <mergeCell ref="G23:H23"/>
    <mergeCell ref="I23:J23"/>
    <mergeCell ref="K23:L23"/>
    <mergeCell ref="M23:N23"/>
    <mergeCell ref="U23:V23"/>
    <mergeCell ref="W21:X21"/>
    <mergeCell ref="Y21:Z21"/>
    <mergeCell ref="E22:F22"/>
    <mergeCell ref="G22:H22"/>
    <mergeCell ref="I22:J22"/>
    <mergeCell ref="K22:L22"/>
    <mergeCell ref="M22:N22"/>
    <mergeCell ref="U22:V22"/>
    <mergeCell ref="W22:X22"/>
    <mergeCell ref="Y22:Z22"/>
    <mergeCell ref="E21:F21"/>
    <mergeCell ref="G21:H21"/>
    <mergeCell ref="I21:J21"/>
    <mergeCell ref="K21:L21"/>
    <mergeCell ref="M21:N21"/>
    <mergeCell ref="U21:V21"/>
    <mergeCell ref="W19:X19"/>
    <mergeCell ref="Y19:Z19"/>
    <mergeCell ref="E20:F20"/>
    <mergeCell ref="G20:H20"/>
    <mergeCell ref="I20:J20"/>
    <mergeCell ref="K20:L20"/>
    <mergeCell ref="M20:N20"/>
    <mergeCell ref="U20:V20"/>
    <mergeCell ref="W20:X20"/>
    <mergeCell ref="Y20:Z20"/>
    <mergeCell ref="E19:F19"/>
    <mergeCell ref="G19:H19"/>
    <mergeCell ref="I19:J19"/>
    <mergeCell ref="K19:L19"/>
    <mergeCell ref="M19:N19"/>
    <mergeCell ref="U19:V19"/>
    <mergeCell ref="W17:X17"/>
    <mergeCell ref="Y17:Z17"/>
    <mergeCell ref="E18:F18"/>
    <mergeCell ref="G18:H18"/>
    <mergeCell ref="I18:J18"/>
    <mergeCell ref="K18:L18"/>
    <mergeCell ref="M18:N18"/>
    <mergeCell ref="U18:V18"/>
    <mergeCell ref="W18:X18"/>
    <mergeCell ref="Y18:Z18"/>
    <mergeCell ref="E17:F17"/>
    <mergeCell ref="G17:H17"/>
    <mergeCell ref="I17:J17"/>
    <mergeCell ref="K17:L17"/>
    <mergeCell ref="M17:N17"/>
    <mergeCell ref="U17:V17"/>
    <mergeCell ref="W15:X15"/>
    <mergeCell ref="Y15:Z15"/>
    <mergeCell ref="E16:F16"/>
    <mergeCell ref="G16:H16"/>
    <mergeCell ref="I16:J16"/>
    <mergeCell ref="K16:L16"/>
    <mergeCell ref="M16:N16"/>
    <mergeCell ref="U16:V16"/>
    <mergeCell ref="W16:X16"/>
    <mergeCell ref="Y16:Z16"/>
    <mergeCell ref="E15:F15"/>
    <mergeCell ref="G15:H15"/>
    <mergeCell ref="I15:J15"/>
    <mergeCell ref="K15:L15"/>
    <mergeCell ref="M15:N15"/>
    <mergeCell ref="U15:V15"/>
    <mergeCell ref="W13:X13"/>
    <mergeCell ref="Y13:Z13"/>
    <mergeCell ref="E14:F14"/>
    <mergeCell ref="G14:H14"/>
    <mergeCell ref="I14:J14"/>
    <mergeCell ref="K14:L14"/>
    <mergeCell ref="M14:N14"/>
    <mergeCell ref="U14:V14"/>
    <mergeCell ref="W14:X14"/>
    <mergeCell ref="Y14:Z14"/>
    <mergeCell ref="E13:F13"/>
    <mergeCell ref="G13:H13"/>
    <mergeCell ref="I13:J13"/>
    <mergeCell ref="K13:L13"/>
    <mergeCell ref="M13:N13"/>
    <mergeCell ref="U13:V13"/>
    <mergeCell ref="W11:X11"/>
    <mergeCell ref="Y11:Z11"/>
    <mergeCell ref="E12:F12"/>
    <mergeCell ref="G12:H12"/>
    <mergeCell ref="I12:J12"/>
    <mergeCell ref="K12:L12"/>
    <mergeCell ref="M12:N12"/>
    <mergeCell ref="U12:V12"/>
    <mergeCell ref="W12:X12"/>
    <mergeCell ref="Y12:Z12"/>
    <mergeCell ref="E11:F11"/>
    <mergeCell ref="G11:H11"/>
    <mergeCell ref="I11:J11"/>
    <mergeCell ref="K11:L11"/>
    <mergeCell ref="M11:N11"/>
    <mergeCell ref="U11:V11"/>
    <mergeCell ref="B2:AA2"/>
    <mergeCell ref="B3:AA3"/>
    <mergeCell ref="D7:I7"/>
    <mergeCell ref="L7:N7"/>
    <mergeCell ref="O7:R7"/>
    <mergeCell ref="W7:X7"/>
    <mergeCell ref="Y7:AA7"/>
    <mergeCell ref="R9:R10"/>
    <mergeCell ref="S9:S10"/>
    <mergeCell ref="T9:T10"/>
    <mergeCell ref="U9:Z9"/>
    <mergeCell ref="AA9:AA10"/>
    <mergeCell ref="U10:V10"/>
    <mergeCell ref="W10:X10"/>
    <mergeCell ref="Y10:Z10"/>
    <mergeCell ref="B9:B10"/>
    <mergeCell ref="C9:C10"/>
    <mergeCell ref="D9:D10"/>
    <mergeCell ref="E9:O9"/>
    <mergeCell ref="P9:P10"/>
    <mergeCell ref="Q9:Q10"/>
  </mergeCells>
  <phoneticPr fontId="2"/>
  <dataValidations count="7">
    <dataValidation type="list" allowBlank="1" showInputMessage="1" showErrorMessage="1" sqref="D29:D31" xr:uid="{C51A6E20-2387-D24B-8376-3723F2C7C4D8}">
      <formula1>"コーチ1,コーチ2,コーチ3,コーチ4,なし"</formula1>
    </dataValidation>
    <dataValidation type="list" allowBlank="1" showInputMessage="1" showErrorMessage="1" sqref="E29:L31" xr:uid="{6A3DACAF-8EB6-D14F-BF37-84B311E582BA}">
      <formula1>"〇,×,AM〇,PM〇"</formula1>
    </dataValidation>
    <dataValidation type="list" allowBlank="1" showInputMessage="1" showErrorMessage="1" sqref="M29:N31" xr:uid="{48702250-696C-1F4B-9FCF-79971C7F84B5}">
      <formula1>"〇,×"</formula1>
    </dataValidation>
    <dataValidation type="list" allowBlank="1" showInputMessage="1" showErrorMessage="1" sqref="P11:P25 O29:O31" xr:uid="{B83D7938-DB2D-974E-9D73-BD43DE0467CE}">
      <formula1>"男,女"</formula1>
    </dataValidation>
    <dataValidation type="list" allowBlank="1" showInputMessage="1" showErrorMessage="1" sqref="K11:L25" xr:uid="{B7832999-5745-C64F-AF5B-36334B25D54D}">
      <formula1>"◯,×"</formula1>
    </dataValidation>
    <dataValidation type="list" allowBlank="1" showInputMessage="1" showErrorMessage="1" sqref="E11:J25" xr:uid="{7DD2490B-5436-CF4A-B69B-75DD73D08556}">
      <formula1>"◯,午前のみ,午後のみ,×"</formula1>
    </dataValidation>
    <dataValidation type="list" allowBlank="1" showInputMessage="1" showErrorMessage="1" sqref="D11:D25" xr:uid="{6EF3BC92-DA17-0047-8490-31ECAC516052}">
      <formula1>"強化指定,推薦,東海ブロック"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E518-4409-2147-98A0-A35F1D7E640E}">
  <dimension ref="B1:AH36"/>
  <sheetViews>
    <sheetView showGridLines="0" topLeftCell="A11" zoomScale="70" zoomScaleNormal="70" workbookViewId="0">
      <selection activeCell="U35" sqref="U35:AA35"/>
    </sheetView>
  </sheetViews>
  <sheetFormatPr baseColWidth="10" defaultRowHeight="15"/>
  <cols>
    <col min="1" max="1" width="1.140625" style="1" customWidth="1"/>
    <col min="2" max="2" width="2.85546875" style="1" customWidth="1"/>
    <col min="3" max="3" width="15.85546875" style="1" customWidth="1"/>
    <col min="4" max="5" width="8.85546875" style="1" customWidth="1"/>
    <col min="6" max="6" width="3" style="1" customWidth="1"/>
    <col min="7" max="7" width="8.85546875" style="1" customWidth="1"/>
    <col min="8" max="8" width="3" style="1" customWidth="1"/>
    <col min="9" max="9" width="8.85546875" style="1" customWidth="1"/>
    <col min="10" max="10" width="3" style="1" customWidth="1"/>
    <col min="11" max="11" width="8.85546875" style="1" customWidth="1"/>
    <col min="12" max="12" width="3" style="1" customWidth="1"/>
    <col min="13" max="13" width="8.85546875" style="1" customWidth="1"/>
    <col min="14" max="14" width="3" style="1" customWidth="1"/>
    <col min="15" max="15" width="11.85546875" style="1" customWidth="1"/>
    <col min="16" max="16" width="5.140625" style="1" customWidth="1"/>
    <col min="17" max="17" width="13" style="1" customWidth="1"/>
    <col min="18" max="19" width="8.85546875" style="1" customWidth="1"/>
    <col min="20" max="20" width="16.140625" style="1" customWidth="1"/>
    <col min="21" max="26" width="7.28515625" style="1" customWidth="1"/>
    <col min="27" max="27" width="13.7109375" style="1" customWidth="1"/>
    <col min="28" max="29" width="10.7109375" style="1"/>
    <col min="30" max="34" width="0" style="1" hidden="1" customWidth="1"/>
    <col min="35" max="16384" width="10.7109375" style="1"/>
  </cols>
  <sheetData>
    <row r="1" spans="2:34" ht="8" customHeight="1"/>
    <row r="2" spans="2:34" ht="22">
      <c r="B2" s="103" t="s">
        <v>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</row>
    <row r="3" spans="2:34" ht="22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</row>
    <row r="4" spans="2:34" ht="14" customHeight="1"/>
    <row r="5" spans="2:34" ht="22">
      <c r="B5" s="2" t="s">
        <v>0</v>
      </c>
    </row>
    <row r="6" spans="2:34" ht="12" customHeight="1"/>
    <row r="7" spans="2:34" ht="22">
      <c r="C7" s="3" t="s">
        <v>3</v>
      </c>
      <c r="D7" s="105" t="str">
        <f>IF(①!D7="","",①!D7)</f>
        <v/>
      </c>
      <c r="E7" s="105"/>
      <c r="F7" s="105"/>
      <c r="G7" s="105"/>
      <c r="H7" s="105"/>
      <c r="I7" s="105"/>
      <c r="K7" s="2"/>
      <c r="L7" s="105" t="s">
        <v>7</v>
      </c>
      <c r="M7" s="105"/>
      <c r="N7" s="105"/>
      <c r="O7" s="105" t="str">
        <f>IF(①!O7="","",①!O7)</f>
        <v/>
      </c>
      <c r="P7" s="105"/>
      <c r="Q7" s="105"/>
      <c r="R7" s="105"/>
      <c r="V7" s="42"/>
      <c r="W7" s="105" t="s">
        <v>17</v>
      </c>
      <c r="X7" s="105"/>
      <c r="Y7" s="250" t="str">
        <f>IF(①!Y7="","",①!Y7)</f>
        <v/>
      </c>
      <c r="Z7" s="250"/>
      <c r="AA7" s="105"/>
    </row>
    <row r="8" spans="2:34" ht="12" customHeight="1" thickBot="1"/>
    <row r="9" spans="2:34">
      <c r="B9" s="119" t="s">
        <v>4</v>
      </c>
      <c r="C9" s="121" t="s">
        <v>5</v>
      </c>
      <c r="D9" s="121" t="s">
        <v>6</v>
      </c>
      <c r="E9" s="123" t="s">
        <v>8</v>
      </c>
      <c r="F9" s="123"/>
      <c r="G9" s="123"/>
      <c r="H9" s="123"/>
      <c r="I9" s="123"/>
      <c r="J9" s="123"/>
      <c r="K9" s="123"/>
      <c r="L9" s="123"/>
      <c r="M9" s="123"/>
      <c r="N9" s="123"/>
      <c r="O9" s="124"/>
      <c r="P9" s="125" t="s">
        <v>9</v>
      </c>
      <c r="Q9" s="107" t="s">
        <v>10</v>
      </c>
      <c r="R9" s="107" t="s">
        <v>11</v>
      </c>
      <c r="S9" s="107" t="s">
        <v>12</v>
      </c>
      <c r="T9" s="110" t="s">
        <v>13</v>
      </c>
      <c r="U9" s="112" t="s">
        <v>14</v>
      </c>
      <c r="V9" s="113"/>
      <c r="W9" s="113"/>
      <c r="X9" s="113"/>
      <c r="Y9" s="113"/>
      <c r="Z9" s="114"/>
      <c r="AA9" s="115" t="s">
        <v>16</v>
      </c>
    </row>
    <row r="10" spans="2:34" ht="21" customHeight="1" thickBot="1">
      <c r="B10" s="120"/>
      <c r="C10" s="122"/>
      <c r="D10" s="122"/>
      <c r="E10" s="6">
        <v>46016</v>
      </c>
      <c r="F10" s="7" t="s">
        <v>44</v>
      </c>
      <c r="G10" s="8">
        <v>46017</v>
      </c>
      <c r="H10" s="7" t="s">
        <v>45</v>
      </c>
      <c r="I10" s="8">
        <v>46018</v>
      </c>
      <c r="J10" s="7" t="s">
        <v>46</v>
      </c>
      <c r="K10" s="24">
        <v>45675</v>
      </c>
      <c r="L10" s="7" t="s">
        <v>47</v>
      </c>
      <c r="M10" s="9"/>
      <c r="N10" s="7"/>
      <c r="O10" s="11" t="s">
        <v>18</v>
      </c>
      <c r="P10" s="126"/>
      <c r="Q10" s="108"/>
      <c r="R10" s="108"/>
      <c r="S10" s="109"/>
      <c r="T10" s="111"/>
      <c r="U10" s="117" t="s">
        <v>15</v>
      </c>
      <c r="V10" s="118"/>
      <c r="W10" s="117" t="s">
        <v>7</v>
      </c>
      <c r="X10" s="118"/>
      <c r="Y10" s="117"/>
      <c r="Z10" s="118"/>
      <c r="AA10" s="116"/>
    </row>
    <row r="11" spans="2:34" ht="43" customHeight="1" thickTop="1">
      <c r="B11" s="14">
        <v>1</v>
      </c>
      <c r="C11" s="96"/>
      <c r="D11" s="87"/>
      <c r="E11" s="205"/>
      <c r="F11" s="205"/>
      <c r="G11" s="205"/>
      <c r="H11" s="205"/>
      <c r="I11" s="205"/>
      <c r="J11" s="205"/>
      <c r="K11" s="205"/>
      <c r="L11" s="205"/>
      <c r="M11" s="138"/>
      <c r="N11" s="138"/>
      <c r="O11" s="18" t="str">
        <f>IF(D11="","",IF(D11="推薦",13600-AD11,9600-AD11))</f>
        <v/>
      </c>
      <c r="P11" s="90"/>
      <c r="Q11" s="91"/>
      <c r="R11" s="12" t="str">
        <f>IF(C11="","",DATEDIF(Q11,$Y$7,"Y"))</f>
        <v/>
      </c>
      <c r="S11" s="12" t="str">
        <f>IF(C11="","",VLOOKUP(DATEDIF(Q11,$AH$11,"Y"),$AF$11:$AG$22,2,TRUE))</f>
        <v/>
      </c>
      <c r="T11" s="87"/>
      <c r="U11" s="206"/>
      <c r="V11" s="207"/>
      <c r="W11" s="206"/>
      <c r="X11" s="207"/>
      <c r="Y11" s="129"/>
      <c r="Z11" s="130"/>
      <c r="AA11" s="100"/>
      <c r="AD11" s="1">
        <f>IF(D11="推薦",COUNTIF(E11:L11,"×")*3400,COUNTIF(E11:L11,"×")*2400)</f>
        <v>0</v>
      </c>
      <c r="AF11" s="1">
        <v>6</v>
      </c>
      <c r="AG11" s="1" t="s">
        <v>19</v>
      </c>
      <c r="AH11" s="1">
        <v>45748</v>
      </c>
    </row>
    <row r="12" spans="2:34" ht="43" customHeight="1">
      <c r="B12" s="16">
        <v>2</v>
      </c>
      <c r="C12" s="97"/>
      <c r="D12" s="88"/>
      <c r="E12" s="211"/>
      <c r="F12" s="211"/>
      <c r="G12" s="211"/>
      <c r="H12" s="211"/>
      <c r="I12" s="211"/>
      <c r="J12" s="211"/>
      <c r="K12" s="211"/>
      <c r="L12" s="211"/>
      <c r="M12" s="132"/>
      <c r="N12" s="132"/>
      <c r="O12" s="19" t="str">
        <f t="shared" ref="O12:O25" si="0">IF(D12="","",IF(D12="推薦",13600-AD12,9600-AD12))</f>
        <v/>
      </c>
      <c r="P12" s="92"/>
      <c r="Q12" s="93"/>
      <c r="R12" s="10" t="str">
        <f>IF(C12="","",DATEDIF(Q12,$Y$7,"Y"))</f>
        <v/>
      </c>
      <c r="S12" s="10" t="str">
        <f t="shared" ref="S12:S25" si="1">IF(C12="","",VLOOKUP(DATEDIF(Q12,$AH$11,"Y"),$AF$11:$AG$22,2,TRUE))</f>
        <v/>
      </c>
      <c r="T12" s="88"/>
      <c r="U12" s="233"/>
      <c r="V12" s="234"/>
      <c r="W12" s="233"/>
      <c r="X12" s="234"/>
      <c r="Y12" s="135"/>
      <c r="Z12" s="136"/>
      <c r="AA12" s="101"/>
      <c r="AD12" s="1">
        <f t="shared" ref="AD12:AD25" si="2">IF(D12="推薦",COUNTIF(E12:L12,"×")*3400,COUNTIF(E12:L12,"×")*2400)</f>
        <v>0</v>
      </c>
      <c r="AF12" s="1">
        <v>7</v>
      </c>
      <c r="AG12" s="1" t="s">
        <v>20</v>
      </c>
    </row>
    <row r="13" spans="2:34" ht="43" customHeight="1">
      <c r="B13" s="16">
        <v>3</v>
      </c>
      <c r="C13" s="97"/>
      <c r="D13" s="88"/>
      <c r="E13" s="211"/>
      <c r="F13" s="211"/>
      <c r="G13" s="211"/>
      <c r="H13" s="211"/>
      <c r="I13" s="211"/>
      <c r="J13" s="211"/>
      <c r="K13" s="211"/>
      <c r="L13" s="211"/>
      <c r="M13" s="132"/>
      <c r="N13" s="132"/>
      <c r="O13" s="19" t="str">
        <f t="shared" si="0"/>
        <v/>
      </c>
      <c r="P13" s="92"/>
      <c r="Q13" s="93"/>
      <c r="R13" s="10" t="str">
        <f t="shared" ref="R13:R25" si="3">IF(C13="","",DATEDIF(Q13,$Y$7,"Y"))</f>
        <v/>
      </c>
      <c r="S13" s="10" t="str">
        <f t="shared" si="1"/>
        <v/>
      </c>
      <c r="T13" s="88"/>
      <c r="U13" s="233"/>
      <c r="V13" s="234"/>
      <c r="W13" s="233"/>
      <c r="X13" s="234"/>
      <c r="Y13" s="135"/>
      <c r="Z13" s="136"/>
      <c r="AA13" s="101"/>
      <c r="AD13" s="1">
        <f t="shared" si="2"/>
        <v>0</v>
      </c>
      <c r="AF13" s="1">
        <v>8</v>
      </c>
      <c r="AG13" s="1" t="s">
        <v>21</v>
      </c>
    </row>
    <row r="14" spans="2:34" ht="43" customHeight="1">
      <c r="B14" s="16">
        <v>4</v>
      </c>
      <c r="C14" s="97"/>
      <c r="D14" s="88"/>
      <c r="E14" s="211"/>
      <c r="F14" s="211"/>
      <c r="G14" s="211"/>
      <c r="H14" s="211"/>
      <c r="I14" s="211"/>
      <c r="J14" s="211"/>
      <c r="K14" s="211"/>
      <c r="L14" s="211"/>
      <c r="M14" s="132"/>
      <c r="N14" s="132"/>
      <c r="O14" s="19" t="str">
        <f t="shared" si="0"/>
        <v/>
      </c>
      <c r="P14" s="92"/>
      <c r="Q14" s="93"/>
      <c r="R14" s="10" t="str">
        <f t="shared" si="3"/>
        <v/>
      </c>
      <c r="S14" s="10" t="str">
        <f t="shared" si="1"/>
        <v/>
      </c>
      <c r="T14" s="88"/>
      <c r="U14" s="233"/>
      <c r="V14" s="234"/>
      <c r="W14" s="233"/>
      <c r="X14" s="234"/>
      <c r="Y14" s="135"/>
      <c r="Z14" s="136"/>
      <c r="AA14" s="101"/>
      <c r="AD14" s="1">
        <f t="shared" si="2"/>
        <v>0</v>
      </c>
      <c r="AF14" s="1">
        <v>9</v>
      </c>
      <c r="AG14" s="1" t="s">
        <v>22</v>
      </c>
    </row>
    <row r="15" spans="2:34" ht="43" customHeight="1">
      <c r="B15" s="16">
        <v>5</v>
      </c>
      <c r="C15" s="97"/>
      <c r="D15" s="88"/>
      <c r="E15" s="211"/>
      <c r="F15" s="211"/>
      <c r="G15" s="211"/>
      <c r="H15" s="211"/>
      <c r="I15" s="211"/>
      <c r="J15" s="211"/>
      <c r="K15" s="211"/>
      <c r="L15" s="211"/>
      <c r="M15" s="132"/>
      <c r="N15" s="132"/>
      <c r="O15" s="19" t="str">
        <f t="shared" si="0"/>
        <v/>
      </c>
      <c r="P15" s="92"/>
      <c r="Q15" s="93"/>
      <c r="R15" s="10" t="str">
        <f t="shared" si="3"/>
        <v/>
      </c>
      <c r="S15" s="10" t="str">
        <f t="shared" si="1"/>
        <v/>
      </c>
      <c r="T15" s="88"/>
      <c r="U15" s="233"/>
      <c r="V15" s="234"/>
      <c r="W15" s="233"/>
      <c r="X15" s="234"/>
      <c r="Y15" s="135"/>
      <c r="Z15" s="136"/>
      <c r="AA15" s="101"/>
      <c r="AD15" s="1">
        <f t="shared" si="2"/>
        <v>0</v>
      </c>
      <c r="AF15" s="1">
        <v>10</v>
      </c>
      <c r="AG15" s="1" t="s">
        <v>23</v>
      </c>
    </row>
    <row r="16" spans="2:34" ht="43" customHeight="1">
      <c r="B16" s="16">
        <v>6</v>
      </c>
      <c r="C16" s="97"/>
      <c r="D16" s="88"/>
      <c r="E16" s="211"/>
      <c r="F16" s="211"/>
      <c r="G16" s="211"/>
      <c r="H16" s="211"/>
      <c r="I16" s="211"/>
      <c r="J16" s="211"/>
      <c r="K16" s="211"/>
      <c r="L16" s="211"/>
      <c r="M16" s="132"/>
      <c r="N16" s="132"/>
      <c r="O16" s="19" t="str">
        <f t="shared" si="0"/>
        <v/>
      </c>
      <c r="P16" s="92"/>
      <c r="Q16" s="93"/>
      <c r="R16" s="10" t="str">
        <f t="shared" si="3"/>
        <v/>
      </c>
      <c r="S16" s="10" t="str">
        <f t="shared" si="1"/>
        <v/>
      </c>
      <c r="T16" s="88"/>
      <c r="U16" s="233"/>
      <c r="V16" s="234"/>
      <c r="W16" s="233"/>
      <c r="X16" s="234"/>
      <c r="Y16" s="135"/>
      <c r="Z16" s="136"/>
      <c r="AA16" s="101"/>
      <c r="AD16" s="1">
        <f t="shared" si="2"/>
        <v>0</v>
      </c>
      <c r="AF16" s="1">
        <v>11</v>
      </c>
      <c r="AG16" s="1" t="s">
        <v>24</v>
      </c>
    </row>
    <row r="17" spans="2:33" ht="43" customHeight="1">
      <c r="B17" s="16">
        <v>7</v>
      </c>
      <c r="C17" s="97"/>
      <c r="D17" s="88"/>
      <c r="E17" s="211"/>
      <c r="F17" s="211"/>
      <c r="G17" s="211"/>
      <c r="H17" s="211"/>
      <c r="I17" s="211"/>
      <c r="J17" s="211"/>
      <c r="K17" s="211"/>
      <c r="L17" s="211"/>
      <c r="M17" s="132"/>
      <c r="N17" s="132"/>
      <c r="O17" s="19" t="str">
        <f t="shared" si="0"/>
        <v/>
      </c>
      <c r="P17" s="92"/>
      <c r="Q17" s="93"/>
      <c r="R17" s="10" t="str">
        <f t="shared" si="3"/>
        <v/>
      </c>
      <c r="S17" s="10" t="str">
        <f t="shared" si="1"/>
        <v/>
      </c>
      <c r="T17" s="88"/>
      <c r="U17" s="233"/>
      <c r="V17" s="234"/>
      <c r="W17" s="233"/>
      <c r="X17" s="234"/>
      <c r="Y17" s="135"/>
      <c r="Z17" s="136"/>
      <c r="AA17" s="101"/>
      <c r="AD17" s="1">
        <f t="shared" si="2"/>
        <v>0</v>
      </c>
      <c r="AF17" s="1">
        <v>12</v>
      </c>
      <c r="AG17" s="1" t="s">
        <v>25</v>
      </c>
    </row>
    <row r="18" spans="2:33" ht="43" customHeight="1">
      <c r="B18" s="16">
        <v>8</v>
      </c>
      <c r="C18" s="97"/>
      <c r="D18" s="88"/>
      <c r="E18" s="211"/>
      <c r="F18" s="211"/>
      <c r="G18" s="211"/>
      <c r="H18" s="211"/>
      <c r="I18" s="211"/>
      <c r="J18" s="211"/>
      <c r="K18" s="211"/>
      <c r="L18" s="211"/>
      <c r="M18" s="132"/>
      <c r="N18" s="132"/>
      <c r="O18" s="19" t="str">
        <f t="shared" si="0"/>
        <v/>
      </c>
      <c r="P18" s="92"/>
      <c r="Q18" s="93"/>
      <c r="R18" s="10" t="str">
        <f t="shared" si="3"/>
        <v/>
      </c>
      <c r="S18" s="10" t="str">
        <f t="shared" si="1"/>
        <v/>
      </c>
      <c r="T18" s="88"/>
      <c r="U18" s="233"/>
      <c r="V18" s="234"/>
      <c r="W18" s="233"/>
      <c r="X18" s="234"/>
      <c r="Y18" s="135"/>
      <c r="Z18" s="136"/>
      <c r="AA18" s="101"/>
      <c r="AD18" s="1">
        <f t="shared" si="2"/>
        <v>0</v>
      </c>
      <c r="AF18" s="1">
        <v>13</v>
      </c>
      <c r="AG18" s="1" t="s">
        <v>26</v>
      </c>
    </row>
    <row r="19" spans="2:33" ht="43" customHeight="1">
      <c r="B19" s="16">
        <v>9</v>
      </c>
      <c r="C19" s="97"/>
      <c r="D19" s="88"/>
      <c r="E19" s="211"/>
      <c r="F19" s="211"/>
      <c r="G19" s="211"/>
      <c r="H19" s="211"/>
      <c r="I19" s="211"/>
      <c r="J19" s="211"/>
      <c r="K19" s="211"/>
      <c r="L19" s="211"/>
      <c r="M19" s="132"/>
      <c r="N19" s="132"/>
      <c r="O19" s="19" t="str">
        <f t="shared" si="0"/>
        <v/>
      </c>
      <c r="P19" s="92"/>
      <c r="Q19" s="93"/>
      <c r="R19" s="10" t="str">
        <f t="shared" si="3"/>
        <v/>
      </c>
      <c r="S19" s="10" t="str">
        <f t="shared" si="1"/>
        <v/>
      </c>
      <c r="T19" s="88"/>
      <c r="U19" s="233"/>
      <c r="V19" s="234"/>
      <c r="W19" s="233"/>
      <c r="X19" s="234"/>
      <c r="Y19" s="135"/>
      <c r="Z19" s="136"/>
      <c r="AA19" s="101"/>
      <c r="AD19" s="1">
        <f t="shared" si="2"/>
        <v>0</v>
      </c>
      <c r="AF19" s="1">
        <v>14</v>
      </c>
      <c r="AG19" s="1" t="s">
        <v>27</v>
      </c>
    </row>
    <row r="20" spans="2:33" ht="43" customHeight="1">
      <c r="B20" s="16">
        <v>10</v>
      </c>
      <c r="C20" s="97"/>
      <c r="D20" s="88"/>
      <c r="E20" s="211"/>
      <c r="F20" s="211"/>
      <c r="G20" s="211"/>
      <c r="H20" s="211"/>
      <c r="I20" s="211"/>
      <c r="J20" s="211"/>
      <c r="K20" s="211"/>
      <c r="L20" s="211"/>
      <c r="M20" s="132"/>
      <c r="N20" s="132"/>
      <c r="O20" s="19" t="str">
        <f t="shared" si="0"/>
        <v/>
      </c>
      <c r="P20" s="92"/>
      <c r="Q20" s="93"/>
      <c r="R20" s="10" t="str">
        <f t="shared" si="3"/>
        <v/>
      </c>
      <c r="S20" s="10" t="str">
        <f t="shared" si="1"/>
        <v/>
      </c>
      <c r="T20" s="88"/>
      <c r="U20" s="233"/>
      <c r="V20" s="234"/>
      <c r="W20" s="233"/>
      <c r="X20" s="234"/>
      <c r="Y20" s="135"/>
      <c r="Z20" s="136"/>
      <c r="AA20" s="101"/>
      <c r="AD20" s="1">
        <f t="shared" si="2"/>
        <v>0</v>
      </c>
      <c r="AF20" s="1">
        <v>15</v>
      </c>
      <c r="AG20" s="1" t="s">
        <v>28</v>
      </c>
    </row>
    <row r="21" spans="2:33" ht="43" customHeight="1">
      <c r="B21" s="16">
        <v>11</v>
      </c>
      <c r="C21" s="97"/>
      <c r="D21" s="88"/>
      <c r="E21" s="211"/>
      <c r="F21" s="211"/>
      <c r="G21" s="211"/>
      <c r="H21" s="211"/>
      <c r="I21" s="211"/>
      <c r="J21" s="211"/>
      <c r="K21" s="211"/>
      <c r="L21" s="211"/>
      <c r="M21" s="132"/>
      <c r="N21" s="132"/>
      <c r="O21" s="19" t="str">
        <f t="shared" si="0"/>
        <v/>
      </c>
      <c r="P21" s="92"/>
      <c r="Q21" s="93"/>
      <c r="R21" s="10" t="str">
        <f t="shared" si="3"/>
        <v/>
      </c>
      <c r="S21" s="10" t="str">
        <f t="shared" si="1"/>
        <v/>
      </c>
      <c r="T21" s="88"/>
      <c r="U21" s="233"/>
      <c r="V21" s="234"/>
      <c r="W21" s="233"/>
      <c r="X21" s="234"/>
      <c r="Y21" s="135"/>
      <c r="Z21" s="136"/>
      <c r="AA21" s="101"/>
      <c r="AD21" s="1">
        <f t="shared" si="2"/>
        <v>0</v>
      </c>
      <c r="AF21" s="1">
        <v>16</v>
      </c>
      <c r="AG21" s="1" t="s">
        <v>29</v>
      </c>
    </row>
    <row r="22" spans="2:33" ht="43" customHeight="1">
      <c r="B22" s="16">
        <v>12</v>
      </c>
      <c r="C22" s="97"/>
      <c r="D22" s="88"/>
      <c r="E22" s="211"/>
      <c r="F22" s="211"/>
      <c r="G22" s="211"/>
      <c r="H22" s="211"/>
      <c r="I22" s="211"/>
      <c r="J22" s="211"/>
      <c r="K22" s="211"/>
      <c r="L22" s="211"/>
      <c r="M22" s="132"/>
      <c r="N22" s="132"/>
      <c r="O22" s="19" t="str">
        <f t="shared" si="0"/>
        <v/>
      </c>
      <c r="P22" s="92"/>
      <c r="Q22" s="93"/>
      <c r="R22" s="10" t="str">
        <f t="shared" si="3"/>
        <v/>
      </c>
      <c r="S22" s="10" t="str">
        <f t="shared" si="1"/>
        <v/>
      </c>
      <c r="T22" s="88"/>
      <c r="U22" s="233"/>
      <c r="V22" s="234"/>
      <c r="W22" s="233"/>
      <c r="X22" s="234"/>
      <c r="Y22" s="135"/>
      <c r="Z22" s="136"/>
      <c r="AA22" s="101"/>
      <c r="AD22" s="1">
        <f t="shared" si="2"/>
        <v>0</v>
      </c>
      <c r="AF22" s="1">
        <v>17</v>
      </c>
      <c r="AG22" s="1" t="s">
        <v>30</v>
      </c>
    </row>
    <row r="23" spans="2:33" ht="43" customHeight="1">
      <c r="B23" s="16">
        <v>13</v>
      </c>
      <c r="C23" s="97"/>
      <c r="D23" s="88"/>
      <c r="E23" s="211"/>
      <c r="F23" s="211"/>
      <c r="G23" s="211"/>
      <c r="H23" s="211"/>
      <c r="I23" s="211"/>
      <c r="J23" s="211"/>
      <c r="K23" s="211"/>
      <c r="L23" s="211"/>
      <c r="M23" s="132"/>
      <c r="N23" s="132"/>
      <c r="O23" s="19" t="str">
        <f t="shared" si="0"/>
        <v/>
      </c>
      <c r="P23" s="92"/>
      <c r="Q23" s="93"/>
      <c r="R23" s="10" t="str">
        <f t="shared" si="3"/>
        <v/>
      </c>
      <c r="S23" s="10" t="str">
        <f t="shared" si="1"/>
        <v/>
      </c>
      <c r="T23" s="88"/>
      <c r="U23" s="233"/>
      <c r="V23" s="234"/>
      <c r="W23" s="233"/>
      <c r="X23" s="234"/>
      <c r="Y23" s="135"/>
      <c r="Z23" s="136"/>
      <c r="AA23" s="101"/>
      <c r="AD23" s="1">
        <f t="shared" si="2"/>
        <v>0</v>
      </c>
    </row>
    <row r="24" spans="2:33" ht="43" customHeight="1">
      <c r="B24" s="16">
        <v>14</v>
      </c>
      <c r="C24" s="97"/>
      <c r="D24" s="88"/>
      <c r="E24" s="211"/>
      <c r="F24" s="211"/>
      <c r="G24" s="211"/>
      <c r="H24" s="211"/>
      <c r="I24" s="211"/>
      <c r="J24" s="211"/>
      <c r="K24" s="211"/>
      <c r="L24" s="211"/>
      <c r="M24" s="132"/>
      <c r="N24" s="132"/>
      <c r="O24" s="19" t="str">
        <f t="shared" si="0"/>
        <v/>
      </c>
      <c r="P24" s="92"/>
      <c r="Q24" s="93"/>
      <c r="R24" s="10" t="str">
        <f t="shared" si="3"/>
        <v/>
      </c>
      <c r="S24" s="10" t="str">
        <f t="shared" si="1"/>
        <v/>
      </c>
      <c r="T24" s="88"/>
      <c r="U24" s="233"/>
      <c r="V24" s="234"/>
      <c r="W24" s="233"/>
      <c r="X24" s="234"/>
      <c r="Y24" s="135"/>
      <c r="Z24" s="136"/>
      <c r="AA24" s="101"/>
      <c r="AD24" s="1">
        <f t="shared" si="2"/>
        <v>0</v>
      </c>
    </row>
    <row r="25" spans="2:33" ht="43" customHeight="1" thickBot="1">
      <c r="B25" s="21">
        <v>15</v>
      </c>
      <c r="C25" s="98"/>
      <c r="D25" s="89"/>
      <c r="E25" s="212"/>
      <c r="F25" s="212"/>
      <c r="G25" s="212"/>
      <c r="H25" s="212"/>
      <c r="I25" s="212"/>
      <c r="J25" s="212"/>
      <c r="K25" s="212"/>
      <c r="L25" s="212"/>
      <c r="M25" s="151"/>
      <c r="N25" s="151"/>
      <c r="O25" s="20" t="str">
        <f t="shared" si="0"/>
        <v/>
      </c>
      <c r="P25" s="94"/>
      <c r="Q25" s="95"/>
      <c r="R25" s="4" t="str">
        <f t="shared" si="3"/>
        <v/>
      </c>
      <c r="S25" s="4" t="str">
        <f t="shared" si="1"/>
        <v/>
      </c>
      <c r="T25" s="89"/>
      <c r="U25" s="248"/>
      <c r="V25" s="249"/>
      <c r="W25" s="248"/>
      <c r="X25" s="249"/>
      <c r="Y25" s="141"/>
      <c r="Z25" s="142"/>
      <c r="AA25" s="102"/>
      <c r="AD25" s="1">
        <f t="shared" si="2"/>
        <v>0</v>
      </c>
    </row>
    <row r="26" spans="2:33" ht="42" customHeight="1" thickBot="1">
      <c r="B26" s="143" t="s">
        <v>31</v>
      </c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23">
        <f>SUM(O11:O25)</f>
        <v>0</v>
      </c>
      <c r="P26" s="145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6"/>
    </row>
    <row r="27" spans="2:33" ht="18" customHeight="1"/>
    <row r="28" spans="2:33" ht="18" customHeight="1" thickBot="1">
      <c r="B28" s="5" t="s">
        <v>40</v>
      </c>
      <c r="C28" s="5" t="s">
        <v>41</v>
      </c>
      <c r="D28" s="25" t="s">
        <v>42</v>
      </c>
      <c r="E28" s="6">
        <v>46016</v>
      </c>
      <c r="F28" s="7" t="s">
        <v>44</v>
      </c>
      <c r="G28" s="8">
        <v>46017</v>
      </c>
      <c r="H28" s="7" t="s">
        <v>45</v>
      </c>
      <c r="I28" s="8">
        <v>46018</v>
      </c>
      <c r="J28" s="7" t="s">
        <v>46</v>
      </c>
      <c r="K28" s="24">
        <v>45675</v>
      </c>
      <c r="L28" s="7" t="s">
        <v>47</v>
      </c>
      <c r="M28" s="147"/>
      <c r="N28" s="148"/>
      <c r="O28" s="5" t="s">
        <v>43</v>
      </c>
      <c r="P28" s="109" t="s">
        <v>10</v>
      </c>
      <c r="Q28" s="149"/>
      <c r="R28" s="5" t="s">
        <v>11</v>
      </c>
      <c r="S28" s="109" t="s">
        <v>16</v>
      </c>
      <c r="T28" s="149"/>
      <c r="W28" s="40">
        <v>2400</v>
      </c>
      <c r="X28" s="41">
        <f>COUNTIF($O$11:$O$25,W28)</f>
        <v>0</v>
      </c>
      <c r="Y28" s="40">
        <v>3400</v>
      </c>
      <c r="Z28" s="41">
        <f>COUNTIF($O$11:$O$25,Y28)</f>
        <v>0</v>
      </c>
    </row>
    <row r="29" spans="2:33" ht="25" customHeight="1" thickTop="1">
      <c r="B29" s="26">
        <v>1</v>
      </c>
      <c r="C29" s="27"/>
      <c r="D29" s="28"/>
      <c r="E29" s="164"/>
      <c r="F29" s="165"/>
      <c r="G29" s="164"/>
      <c r="H29" s="165"/>
      <c r="I29" s="164"/>
      <c r="J29" s="165"/>
      <c r="K29" s="164"/>
      <c r="L29" s="165"/>
      <c r="M29" s="164"/>
      <c r="N29" s="165"/>
      <c r="O29" s="29"/>
      <c r="P29" s="244"/>
      <c r="Q29" s="245"/>
      <c r="R29" s="30"/>
      <c r="S29" s="246"/>
      <c r="T29" s="247"/>
      <c r="W29" s="40">
        <v>4800</v>
      </c>
      <c r="X29" s="41">
        <f>COUNTIF($O$11:$O$25,W29)</f>
        <v>0</v>
      </c>
      <c r="Y29" s="40">
        <v>6800</v>
      </c>
      <c r="Z29" s="41">
        <f t="shared" ref="Z29:Z31" si="4">COUNTIF($O$11:$O$25,Y29)</f>
        <v>0</v>
      </c>
    </row>
    <row r="30" spans="2:33" ht="25" customHeight="1">
      <c r="B30" s="31">
        <v>2</v>
      </c>
      <c r="C30" s="32"/>
      <c r="D30" s="33"/>
      <c r="E30" s="156"/>
      <c r="F30" s="157"/>
      <c r="G30" s="156"/>
      <c r="H30" s="157"/>
      <c r="I30" s="156"/>
      <c r="J30" s="157"/>
      <c r="K30" s="156"/>
      <c r="L30" s="157"/>
      <c r="M30" s="156"/>
      <c r="N30" s="157"/>
      <c r="O30" s="29"/>
      <c r="P30" s="230"/>
      <c r="Q30" s="231"/>
      <c r="R30" s="30"/>
      <c r="S30" s="232"/>
      <c r="T30" s="231"/>
      <c r="W30" s="40">
        <v>7200</v>
      </c>
      <c r="X30" s="41">
        <f>COUNTIF($O$11:$O$25,W30)</f>
        <v>0</v>
      </c>
      <c r="Y30" s="40">
        <v>10200</v>
      </c>
      <c r="Z30" s="41">
        <f t="shared" si="4"/>
        <v>0</v>
      </c>
    </row>
    <row r="31" spans="2:33" ht="25" customHeight="1">
      <c r="B31" s="31">
        <v>3</v>
      </c>
      <c r="C31" s="32"/>
      <c r="D31" s="33"/>
      <c r="E31" s="156"/>
      <c r="F31" s="157"/>
      <c r="G31" s="156"/>
      <c r="H31" s="157"/>
      <c r="I31" s="156"/>
      <c r="J31" s="157"/>
      <c r="K31" s="156"/>
      <c r="L31" s="157"/>
      <c r="M31" s="156"/>
      <c r="N31" s="157"/>
      <c r="O31" s="29"/>
      <c r="P31" s="232" t="str">
        <f>IF(C31="","",DATEDIF(O31,$AB$7,"Y"))</f>
        <v/>
      </c>
      <c r="Q31" s="231"/>
      <c r="R31" s="30"/>
      <c r="S31" s="232"/>
      <c r="T31" s="231"/>
      <c r="W31" s="40">
        <v>9600</v>
      </c>
      <c r="X31" s="41">
        <f>COUNTIF($O$11:$O$25,W31)</f>
        <v>0</v>
      </c>
      <c r="Y31" s="40">
        <v>13600</v>
      </c>
      <c r="Z31" s="41">
        <f t="shared" si="4"/>
        <v>0</v>
      </c>
    </row>
    <row r="32" spans="2:33" s="34" customFormat="1" ht="25.5" customHeight="1">
      <c r="F32" s="35" t="s">
        <v>48</v>
      </c>
      <c r="AB32" s="36"/>
    </row>
    <row r="33" spans="6:28" s="34" customFormat="1" ht="25.5" customHeight="1">
      <c r="F33" s="176" t="s">
        <v>49</v>
      </c>
      <c r="G33" s="177"/>
      <c r="H33" s="177"/>
      <c r="I33" s="177"/>
      <c r="J33" s="177"/>
      <c r="K33" s="177"/>
      <c r="L33" s="177"/>
      <c r="M33" s="178"/>
      <c r="N33" s="176" t="s">
        <v>50</v>
      </c>
      <c r="O33" s="178"/>
      <c r="P33" s="176" t="s">
        <v>51</v>
      </c>
      <c r="Q33" s="177"/>
      <c r="R33" s="178"/>
      <c r="S33" s="179" t="s">
        <v>52</v>
      </c>
      <c r="T33" s="13" t="s">
        <v>15</v>
      </c>
      <c r="U33" s="241" t="str">
        <f>IF(①!U33="","",①!U33)</f>
        <v/>
      </c>
      <c r="V33" s="242"/>
      <c r="W33" s="242"/>
      <c r="X33" s="242"/>
      <c r="Y33" s="242"/>
      <c r="Z33" s="242"/>
      <c r="AA33" s="243"/>
      <c r="AB33" s="38"/>
    </row>
    <row r="34" spans="6:28" s="34" customFormat="1" ht="25.5" customHeight="1">
      <c r="F34" s="213">
        <f>SUM(O11:O25)</f>
        <v>0</v>
      </c>
      <c r="G34" s="214"/>
      <c r="H34" s="214"/>
      <c r="I34" s="215"/>
      <c r="J34" s="215"/>
      <c r="K34" s="215"/>
      <c r="L34" s="215"/>
      <c r="M34" s="216"/>
      <c r="N34" s="220" t="str">
        <f>IF(①!N34="","",①!N34)</f>
        <v/>
      </c>
      <c r="O34" s="221"/>
      <c r="P34" s="224" t="str">
        <f>IF(①!P34="","",①!P34)</f>
        <v/>
      </c>
      <c r="Q34" s="225"/>
      <c r="R34" s="226"/>
      <c r="S34" s="180"/>
      <c r="T34" s="13" t="s">
        <v>53</v>
      </c>
      <c r="U34" s="241" t="str">
        <f>IF(①!U34="","",①!U34)</f>
        <v/>
      </c>
      <c r="V34" s="242"/>
      <c r="W34" s="242"/>
      <c r="X34" s="242"/>
      <c r="Y34" s="242"/>
      <c r="Z34" s="242"/>
      <c r="AA34" s="243"/>
      <c r="AB34" s="39"/>
    </row>
    <row r="35" spans="6:28" s="34" customFormat="1" ht="25.5" customHeight="1">
      <c r="F35" s="217"/>
      <c r="G35" s="218"/>
      <c r="H35" s="218"/>
      <c r="I35" s="218"/>
      <c r="J35" s="218"/>
      <c r="K35" s="218"/>
      <c r="L35" s="218"/>
      <c r="M35" s="219"/>
      <c r="N35" s="222"/>
      <c r="O35" s="223"/>
      <c r="P35" s="227"/>
      <c r="Q35" s="228"/>
      <c r="R35" s="229"/>
      <c r="S35" s="180"/>
      <c r="T35" s="13" t="s">
        <v>54</v>
      </c>
      <c r="U35" s="235" t="str">
        <f>IF(①!U35="","",①!U35)</f>
        <v/>
      </c>
      <c r="V35" s="236"/>
      <c r="W35" s="236"/>
      <c r="X35" s="236"/>
      <c r="Y35" s="236"/>
      <c r="Z35" s="236"/>
      <c r="AA35" s="237"/>
      <c r="AB35" s="38"/>
    </row>
    <row r="36" spans="6:28" s="34" customFormat="1" ht="24" customHeight="1">
      <c r="F36" s="171" t="s">
        <v>55</v>
      </c>
      <c r="G36" s="171"/>
      <c r="H36" s="171"/>
      <c r="I36" s="171"/>
      <c r="J36" s="171"/>
      <c r="K36" s="171"/>
      <c r="L36" s="171"/>
      <c r="M36" s="171"/>
      <c r="N36" s="171"/>
      <c r="O36" s="171"/>
      <c r="P36" s="1" t="s">
        <v>56</v>
      </c>
      <c r="Q36" s="37"/>
      <c r="R36" s="37"/>
      <c r="S36" s="37"/>
    </row>
  </sheetData>
  <sheetProtection algorithmName="SHA-512" hashValue="V0MZx57rWt1v6FnvxedLflq6LT5zVhryixoOlwX9L04uL19fp1WayfvCTxK2IizpUZHEuACfJD7Lls9Gd3RVIQ==" saltValue="rotraP0oRDbE0dJMKoWGvA==" spinCount="100000" sheet="1" objects="1" scenarios="1" selectLockedCells="1"/>
  <mergeCells count="178">
    <mergeCell ref="U35:AA35"/>
    <mergeCell ref="F36:O36"/>
    <mergeCell ref="S31:T31"/>
    <mergeCell ref="F33:M33"/>
    <mergeCell ref="N33:O33"/>
    <mergeCell ref="P33:R33"/>
    <mergeCell ref="S33:S35"/>
    <mergeCell ref="U33:AA33"/>
    <mergeCell ref="F34:M35"/>
    <mergeCell ref="N34:O35"/>
    <mergeCell ref="P34:R35"/>
    <mergeCell ref="U34:AA34"/>
    <mergeCell ref="E31:F31"/>
    <mergeCell ref="G31:H31"/>
    <mergeCell ref="I31:J31"/>
    <mergeCell ref="K31:L31"/>
    <mergeCell ref="M31:N31"/>
    <mergeCell ref="P31:Q31"/>
    <mergeCell ref="S29:T29"/>
    <mergeCell ref="E30:F30"/>
    <mergeCell ref="G30:H30"/>
    <mergeCell ref="I30:J30"/>
    <mergeCell ref="K30:L30"/>
    <mergeCell ref="M30:N30"/>
    <mergeCell ref="P30:Q30"/>
    <mergeCell ref="S30:T30"/>
    <mergeCell ref="E29:F29"/>
    <mergeCell ref="G29:H29"/>
    <mergeCell ref="I29:J29"/>
    <mergeCell ref="K29:L29"/>
    <mergeCell ref="M29:N29"/>
    <mergeCell ref="P29:Q29"/>
    <mergeCell ref="W25:X25"/>
    <mergeCell ref="Y25:Z25"/>
    <mergeCell ref="B26:N26"/>
    <mergeCell ref="P26:AA26"/>
    <mergeCell ref="M28:N28"/>
    <mergeCell ref="P28:Q28"/>
    <mergeCell ref="S28:T28"/>
    <mergeCell ref="E25:F25"/>
    <mergeCell ref="G25:H25"/>
    <mergeCell ref="I25:J25"/>
    <mergeCell ref="K25:L25"/>
    <mergeCell ref="M25:N25"/>
    <mergeCell ref="U25:V25"/>
    <mergeCell ref="W23:X23"/>
    <mergeCell ref="Y23:Z23"/>
    <mergeCell ref="E24:F24"/>
    <mergeCell ref="G24:H24"/>
    <mergeCell ref="I24:J24"/>
    <mergeCell ref="K24:L24"/>
    <mergeCell ref="M24:N24"/>
    <mergeCell ref="U24:V24"/>
    <mergeCell ref="W24:X24"/>
    <mergeCell ref="Y24:Z24"/>
    <mergeCell ref="E23:F23"/>
    <mergeCell ref="G23:H23"/>
    <mergeCell ref="I23:J23"/>
    <mergeCell ref="K23:L23"/>
    <mergeCell ref="M23:N23"/>
    <mergeCell ref="U23:V23"/>
    <mergeCell ref="W21:X21"/>
    <mergeCell ref="Y21:Z21"/>
    <mergeCell ref="E22:F22"/>
    <mergeCell ref="G22:H22"/>
    <mergeCell ref="I22:J22"/>
    <mergeCell ref="K22:L22"/>
    <mergeCell ref="M22:N22"/>
    <mergeCell ref="U22:V22"/>
    <mergeCell ref="W22:X22"/>
    <mergeCell ref="Y22:Z22"/>
    <mergeCell ref="E21:F21"/>
    <mergeCell ref="G21:H21"/>
    <mergeCell ref="I21:J21"/>
    <mergeCell ref="K21:L21"/>
    <mergeCell ref="M21:N21"/>
    <mergeCell ref="U21:V21"/>
    <mergeCell ref="W19:X19"/>
    <mergeCell ref="Y19:Z19"/>
    <mergeCell ref="E20:F20"/>
    <mergeCell ref="G20:H20"/>
    <mergeCell ref="I20:J20"/>
    <mergeCell ref="K20:L20"/>
    <mergeCell ref="M20:N20"/>
    <mergeCell ref="U20:V20"/>
    <mergeCell ref="W20:X20"/>
    <mergeCell ref="Y20:Z20"/>
    <mergeCell ref="E19:F19"/>
    <mergeCell ref="G19:H19"/>
    <mergeCell ref="I19:J19"/>
    <mergeCell ref="K19:L19"/>
    <mergeCell ref="M19:N19"/>
    <mergeCell ref="U19:V19"/>
    <mergeCell ref="W17:X17"/>
    <mergeCell ref="Y17:Z17"/>
    <mergeCell ref="E18:F18"/>
    <mergeCell ref="G18:H18"/>
    <mergeCell ref="I18:J18"/>
    <mergeCell ref="K18:L18"/>
    <mergeCell ref="M18:N18"/>
    <mergeCell ref="U18:V18"/>
    <mergeCell ref="W18:X18"/>
    <mergeCell ref="Y18:Z18"/>
    <mergeCell ref="E17:F17"/>
    <mergeCell ref="G17:H17"/>
    <mergeCell ref="I17:J17"/>
    <mergeCell ref="K17:L17"/>
    <mergeCell ref="M17:N17"/>
    <mergeCell ref="U17:V17"/>
    <mergeCell ref="W15:X15"/>
    <mergeCell ref="Y15:Z15"/>
    <mergeCell ref="E16:F16"/>
    <mergeCell ref="G16:H16"/>
    <mergeCell ref="I16:J16"/>
    <mergeCell ref="K16:L16"/>
    <mergeCell ref="M16:N16"/>
    <mergeCell ref="U16:V16"/>
    <mergeCell ref="W16:X16"/>
    <mergeCell ref="Y16:Z16"/>
    <mergeCell ref="E15:F15"/>
    <mergeCell ref="G15:H15"/>
    <mergeCell ref="I15:J15"/>
    <mergeCell ref="K15:L15"/>
    <mergeCell ref="M15:N15"/>
    <mergeCell ref="U15:V15"/>
    <mergeCell ref="W13:X13"/>
    <mergeCell ref="Y13:Z13"/>
    <mergeCell ref="E14:F14"/>
    <mergeCell ref="G14:H14"/>
    <mergeCell ref="I14:J14"/>
    <mergeCell ref="K14:L14"/>
    <mergeCell ref="M14:N14"/>
    <mergeCell ref="U14:V14"/>
    <mergeCell ref="W14:X14"/>
    <mergeCell ref="Y14:Z14"/>
    <mergeCell ref="E13:F13"/>
    <mergeCell ref="G13:H13"/>
    <mergeCell ref="I13:J13"/>
    <mergeCell ref="K13:L13"/>
    <mergeCell ref="M13:N13"/>
    <mergeCell ref="U13:V13"/>
    <mergeCell ref="W11:X11"/>
    <mergeCell ref="Y11:Z11"/>
    <mergeCell ref="E12:F12"/>
    <mergeCell ref="G12:H12"/>
    <mergeCell ref="I12:J12"/>
    <mergeCell ref="K12:L12"/>
    <mergeCell ref="M12:N12"/>
    <mergeCell ref="U12:V12"/>
    <mergeCell ref="W12:X12"/>
    <mergeCell ref="Y12:Z12"/>
    <mergeCell ref="E11:F11"/>
    <mergeCell ref="G11:H11"/>
    <mergeCell ref="I11:J11"/>
    <mergeCell ref="K11:L11"/>
    <mergeCell ref="M11:N11"/>
    <mergeCell ref="U11:V11"/>
    <mergeCell ref="B2:AA2"/>
    <mergeCell ref="B3:AA3"/>
    <mergeCell ref="D7:I7"/>
    <mergeCell ref="L7:N7"/>
    <mergeCell ref="O7:R7"/>
    <mergeCell ref="W7:X7"/>
    <mergeCell ref="Y7:AA7"/>
    <mergeCell ref="R9:R10"/>
    <mergeCell ref="S9:S10"/>
    <mergeCell ref="T9:T10"/>
    <mergeCell ref="U9:Z9"/>
    <mergeCell ref="AA9:AA10"/>
    <mergeCell ref="U10:V10"/>
    <mergeCell ref="W10:X10"/>
    <mergeCell ref="Y10:Z10"/>
    <mergeCell ref="B9:B10"/>
    <mergeCell ref="C9:C10"/>
    <mergeCell ref="D9:D10"/>
    <mergeCell ref="E9:O9"/>
    <mergeCell ref="P9:P10"/>
    <mergeCell ref="Q9:Q10"/>
  </mergeCells>
  <phoneticPr fontId="2"/>
  <dataValidations count="7">
    <dataValidation type="list" allowBlank="1" showInputMessage="1" showErrorMessage="1" sqref="D11:D25" xr:uid="{3B47E3D2-C21D-8A40-9411-44F4D92CD85D}">
      <formula1>"強化指定,推薦,東海ブロック"</formula1>
    </dataValidation>
    <dataValidation type="list" allowBlank="1" showInputMessage="1" showErrorMessage="1" sqref="E11:J25" xr:uid="{11DBE7DC-5746-2C45-8D02-76ABCC6A6D54}">
      <formula1>"◯,午前のみ,午後のみ,×"</formula1>
    </dataValidation>
    <dataValidation type="list" allowBlank="1" showInputMessage="1" showErrorMessage="1" sqref="K11:L25" xr:uid="{5D7C3DD7-D628-3E48-8F8D-F0C164901CA3}">
      <formula1>"◯,×"</formula1>
    </dataValidation>
    <dataValidation type="list" allowBlank="1" showInputMessage="1" showErrorMessage="1" sqref="P11:P25 O29:O31" xr:uid="{521D0460-7A52-E844-8EDE-BF29077127AA}">
      <formula1>"男,女"</formula1>
    </dataValidation>
    <dataValidation type="list" allowBlank="1" showInputMessage="1" showErrorMessage="1" sqref="M29:N31" xr:uid="{93E170AC-FED6-0C4C-914B-ADCB5E4C4E9E}">
      <formula1>"〇,×"</formula1>
    </dataValidation>
    <dataValidation type="list" allowBlank="1" showInputMessage="1" showErrorMessage="1" sqref="E29:L31" xr:uid="{A7E712BB-9498-704B-8181-276F4834E2E6}">
      <formula1>"〇,×,AM〇,PM〇"</formula1>
    </dataValidation>
    <dataValidation type="list" allowBlank="1" showInputMessage="1" showErrorMessage="1" sqref="D29:D31" xr:uid="{66D63B69-6611-BA4C-992A-0A46E63E2635}">
      <formula1>"コーチ1,コーチ2,コーチ3,コーチ4,なし"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A39E9-43AB-604C-B764-E9769662B3CB}">
  <dimension ref="B1:R27"/>
  <sheetViews>
    <sheetView view="pageBreakPreview" zoomScaleNormal="100" zoomScaleSheetLayoutView="100" workbookViewId="0">
      <selection activeCell="D26" sqref="D26:E26"/>
    </sheetView>
  </sheetViews>
  <sheetFormatPr baseColWidth="10" defaultColWidth="7.5703125" defaultRowHeight="14"/>
  <cols>
    <col min="1" max="1" width="0.7109375" style="68" customWidth="1"/>
    <col min="2" max="4" width="7.85546875" style="68" bestFit="1" customWidth="1"/>
    <col min="5" max="5" width="8.42578125" style="68" bestFit="1" customWidth="1"/>
    <col min="6" max="6" width="7.5703125" style="68"/>
    <col min="7" max="7" width="8.42578125" style="68" bestFit="1" customWidth="1"/>
    <col min="8" max="8" width="7.85546875" style="68" bestFit="1" customWidth="1"/>
    <col min="9" max="9" width="8.42578125" style="68" bestFit="1" customWidth="1"/>
    <col min="10" max="10" width="7.5703125" style="68"/>
    <col min="11" max="12" width="7.85546875" style="68" bestFit="1" customWidth="1"/>
    <col min="13" max="13" width="9.28515625" style="68" bestFit="1" customWidth="1"/>
    <col min="14" max="16384" width="7.5703125" style="68"/>
  </cols>
  <sheetData>
    <row r="1" spans="2:18" ht="6" customHeight="1"/>
    <row r="2" spans="2:18" ht="18" thickBot="1">
      <c r="B2" s="69">
        <v>2025</v>
      </c>
      <c r="C2" s="69" t="s">
        <v>65</v>
      </c>
      <c r="E2" s="70" t="s">
        <v>66</v>
      </c>
      <c r="F2" s="251" t="s">
        <v>76</v>
      </c>
      <c r="G2" s="251"/>
      <c r="H2" s="251"/>
      <c r="I2" s="251"/>
      <c r="J2" s="251"/>
      <c r="K2" s="251"/>
      <c r="L2" s="71"/>
    </row>
    <row r="3" spans="2:18" ht="15" thickTop="1"/>
    <row r="6" spans="2:18" ht="19.5" customHeight="1">
      <c r="B6" s="72" t="s">
        <v>67</v>
      </c>
      <c r="C6" s="73" t="s">
        <v>68</v>
      </c>
      <c r="D6" s="73" t="s">
        <v>69</v>
      </c>
      <c r="E6" s="73" t="s">
        <v>70</v>
      </c>
      <c r="F6" s="72" t="s">
        <v>71</v>
      </c>
      <c r="G6" s="73" t="s">
        <v>68</v>
      </c>
      <c r="H6" s="73" t="s">
        <v>69</v>
      </c>
      <c r="I6" s="73" t="s">
        <v>70</v>
      </c>
      <c r="J6" s="72" t="s">
        <v>72</v>
      </c>
      <c r="K6" s="73" t="s">
        <v>68</v>
      </c>
      <c r="L6" s="73" t="s">
        <v>69</v>
      </c>
      <c r="M6" s="73" t="s">
        <v>70</v>
      </c>
      <c r="Q6" s="68" t="s">
        <v>79</v>
      </c>
    </row>
    <row r="7" spans="2:18" ht="27.75" customHeight="1">
      <c r="C7" s="74">
        <v>2400</v>
      </c>
      <c r="D7" s="75">
        <f>COUNTIF(①!$O$11:$O$25,C7)</f>
        <v>0</v>
      </c>
      <c r="E7" s="76">
        <f>IF(C7="","",C7*D7)</f>
        <v>0</v>
      </c>
      <c r="G7" s="74">
        <v>2400</v>
      </c>
      <c r="H7" s="75">
        <f>COUNTIF(②!$O$11:$O$25,G7)</f>
        <v>0</v>
      </c>
      <c r="I7" s="76">
        <f>IF(G7="","",G7*H7)</f>
        <v>0</v>
      </c>
      <c r="K7" s="74">
        <v>2400</v>
      </c>
      <c r="L7" s="75">
        <f>COUNTIF(③!$O$11:$O$25,K7)</f>
        <v>0</v>
      </c>
      <c r="M7" s="76">
        <f>IF(K7="","",K7*L7)</f>
        <v>0</v>
      </c>
      <c r="P7" s="99" t="s">
        <v>84</v>
      </c>
      <c r="Q7" s="83" t="s">
        <v>80</v>
      </c>
      <c r="R7" s="74">
        <v>2400</v>
      </c>
    </row>
    <row r="8" spans="2:18" ht="27.75" customHeight="1">
      <c r="C8" s="77">
        <v>4800</v>
      </c>
      <c r="D8" s="78">
        <f>COUNTIF(①!$O$11:$O$25,C8)</f>
        <v>0</v>
      </c>
      <c r="E8" s="76">
        <f t="shared" ref="E8:E12" si="0">IF(C8="","",C8*D8)</f>
        <v>0</v>
      </c>
      <c r="G8" s="77">
        <v>4800</v>
      </c>
      <c r="H8" s="78">
        <f>COUNTIF(②!$O$11:$O$25,G8)</f>
        <v>0</v>
      </c>
      <c r="I8" s="76">
        <f t="shared" ref="I8:I14" si="1">IF(G8="","",G8*H8)</f>
        <v>0</v>
      </c>
      <c r="K8" s="77">
        <v>4800</v>
      </c>
      <c r="L8" s="75">
        <f>COUNTIF(③!$O$11:$O$25,K8)</f>
        <v>0</v>
      </c>
      <c r="M8" s="76">
        <f t="shared" ref="M8:M14" si="2">IF(K8="","",K8*L8)</f>
        <v>0</v>
      </c>
      <c r="P8" s="99" t="s">
        <v>84</v>
      </c>
      <c r="Q8" s="83" t="s">
        <v>81</v>
      </c>
      <c r="R8" s="77">
        <v>4800</v>
      </c>
    </row>
    <row r="9" spans="2:18" ht="27.75" customHeight="1">
      <c r="C9" s="79">
        <v>7200</v>
      </c>
      <c r="D9" s="80">
        <f>COUNTIF(①!$O$11:$O$25,C9)</f>
        <v>0</v>
      </c>
      <c r="E9" s="76">
        <f t="shared" si="0"/>
        <v>0</v>
      </c>
      <c r="G9" s="79">
        <v>7200</v>
      </c>
      <c r="H9" s="80">
        <f>COUNTIF(②!$O$11:$O$25,G9)</f>
        <v>0</v>
      </c>
      <c r="I9" s="76">
        <f t="shared" si="1"/>
        <v>0</v>
      </c>
      <c r="K9" s="79">
        <v>7200</v>
      </c>
      <c r="L9" s="75">
        <f>COUNTIF(③!$O$11:$O$25,K9)</f>
        <v>0</v>
      </c>
      <c r="M9" s="76">
        <f t="shared" si="2"/>
        <v>0</v>
      </c>
      <c r="P9" s="99" t="s">
        <v>84</v>
      </c>
      <c r="Q9" s="83" t="s">
        <v>82</v>
      </c>
      <c r="R9" s="79">
        <v>7200</v>
      </c>
    </row>
    <row r="10" spans="2:18" ht="27.75" customHeight="1">
      <c r="C10" s="79">
        <v>9600</v>
      </c>
      <c r="D10" s="80">
        <f>COUNTIF(①!$O$11:$O$25,C10)</f>
        <v>0</v>
      </c>
      <c r="E10" s="76">
        <f t="shared" si="0"/>
        <v>0</v>
      </c>
      <c r="G10" s="79">
        <v>9600</v>
      </c>
      <c r="H10" s="80">
        <f>COUNTIF(②!$O$11:$O$25,G10)</f>
        <v>0</v>
      </c>
      <c r="I10" s="76">
        <f t="shared" si="1"/>
        <v>0</v>
      </c>
      <c r="K10" s="79">
        <v>9600</v>
      </c>
      <c r="L10" s="75">
        <f>COUNTIF(③!$O$11:$O$25,K10)</f>
        <v>0</v>
      </c>
      <c r="M10" s="76">
        <f t="shared" si="2"/>
        <v>0</v>
      </c>
      <c r="P10" s="99" t="s">
        <v>84</v>
      </c>
      <c r="Q10" s="83" t="s">
        <v>83</v>
      </c>
      <c r="R10" s="79">
        <v>9600</v>
      </c>
    </row>
    <row r="11" spans="2:18" ht="27.75" customHeight="1">
      <c r="C11" s="79">
        <v>3400</v>
      </c>
      <c r="D11" s="80">
        <f>COUNTIF(①!$O$11:$O$25,C11)</f>
        <v>0</v>
      </c>
      <c r="E11" s="76">
        <f t="shared" si="0"/>
        <v>0</v>
      </c>
      <c r="G11" s="79">
        <v>3400</v>
      </c>
      <c r="H11" s="80">
        <f>COUNTIF(②!$O$11:$O$25,G11)</f>
        <v>0</v>
      </c>
      <c r="I11" s="76">
        <f t="shared" si="1"/>
        <v>0</v>
      </c>
      <c r="K11" s="79">
        <v>3400</v>
      </c>
      <c r="L11" s="75">
        <f>COUNTIF(③!$O$11:$O$25,K11)</f>
        <v>0</v>
      </c>
      <c r="M11" s="76">
        <f t="shared" si="2"/>
        <v>0</v>
      </c>
      <c r="P11" s="99" t="s">
        <v>85</v>
      </c>
      <c r="Q11" s="83" t="s">
        <v>80</v>
      </c>
      <c r="R11" s="79">
        <v>3400</v>
      </c>
    </row>
    <row r="12" spans="2:18" ht="27.75" customHeight="1">
      <c r="C12" s="79">
        <v>6800</v>
      </c>
      <c r="D12" s="80">
        <f>COUNTIF(①!$O$11:$O$25,C12)</f>
        <v>0</v>
      </c>
      <c r="E12" s="76">
        <f t="shared" si="0"/>
        <v>0</v>
      </c>
      <c r="G12" s="79">
        <v>6800</v>
      </c>
      <c r="H12" s="80">
        <f>COUNTIF(②!$O$11:$O$25,G12)</f>
        <v>0</v>
      </c>
      <c r="I12" s="76">
        <f t="shared" si="1"/>
        <v>0</v>
      </c>
      <c r="K12" s="79">
        <v>6800</v>
      </c>
      <c r="L12" s="75">
        <f>COUNTIF(③!$O$11:$O$25,K12)</f>
        <v>0</v>
      </c>
      <c r="M12" s="76">
        <f t="shared" si="2"/>
        <v>0</v>
      </c>
      <c r="P12" s="99" t="s">
        <v>85</v>
      </c>
      <c r="Q12" s="83" t="s">
        <v>81</v>
      </c>
      <c r="R12" s="79">
        <v>6800</v>
      </c>
    </row>
    <row r="13" spans="2:18" ht="27.75" customHeight="1">
      <c r="C13" s="79">
        <v>10200</v>
      </c>
      <c r="D13" s="80">
        <f>COUNTIF(①!$O$11:$O$25,C13)</f>
        <v>0</v>
      </c>
      <c r="E13" s="81">
        <f>C13*D13</f>
        <v>0</v>
      </c>
      <c r="G13" s="79">
        <v>10200</v>
      </c>
      <c r="H13" s="80">
        <f>COUNTIF(②!$O$11:$O$25,G13)</f>
        <v>0</v>
      </c>
      <c r="I13" s="76">
        <f t="shared" si="1"/>
        <v>0</v>
      </c>
      <c r="K13" s="79">
        <v>10200</v>
      </c>
      <c r="L13" s="75">
        <f>COUNTIF(③!$O$11:$O$25,K13)</f>
        <v>0</v>
      </c>
      <c r="M13" s="76">
        <f t="shared" si="2"/>
        <v>0</v>
      </c>
      <c r="P13" s="99" t="s">
        <v>85</v>
      </c>
      <c r="Q13" s="83" t="s">
        <v>82</v>
      </c>
      <c r="R13" s="79">
        <v>10200</v>
      </c>
    </row>
    <row r="14" spans="2:18" ht="27.75" customHeight="1">
      <c r="C14" s="79">
        <v>13600</v>
      </c>
      <c r="D14" s="80">
        <f>COUNTIF(①!$O$11:$O$25,C14)</f>
        <v>0</v>
      </c>
      <c r="E14" s="81">
        <f>C14*D14</f>
        <v>0</v>
      </c>
      <c r="G14" s="79">
        <v>13600</v>
      </c>
      <c r="H14" s="80">
        <f>COUNTIF(②!$O$11:$O$25,G14)</f>
        <v>0</v>
      </c>
      <c r="I14" s="76">
        <f t="shared" si="1"/>
        <v>0</v>
      </c>
      <c r="K14" s="79">
        <v>13600</v>
      </c>
      <c r="L14" s="75">
        <f>COUNTIF(③!$O$11:$O$25,K14)</f>
        <v>0</v>
      </c>
      <c r="M14" s="76">
        <f t="shared" si="2"/>
        <v>0</v>
      </c>
      <c r="P14" s="99" t="s">
        <v>85</v>
      </c>
      <c r="Q14" s="83" t="s">
        <v>83</v>
      </c>
      <c r="R14" s="79">
        <v>13600</v>
      </c>
    </row>
    <row r="15" spans="2:18" ht="27.75" customHeight="1">
      <c r="C15" s="82"/>
      <c r="D15" s="80" t="s">
        <v>18</v>
      </c>
      <c r="E15" s="81">
        <f>SUM(E7:E14)</f>
        <v>0</v>
      </c>
      <c r="G15" s="82"/>
      <c r="H15" s="80" t="s">
        <v>18</v>
      </c>
      <c r="I15" s="81">
        <f>SUM(I7:I14)</f>
        <v>0</v>
      </c>
      <c r="K15" s="82"/>
      <c r="L15" s="80" t="s">
        <v>18</v>
      </c>
      <c r="M15" s="81">
        <f>SUM(M7:M14)</f>
        <v>0</v>
      </c>
    </row>
    <row r="17" spans="2:13" ht="19.5" customHeight="1">
      <c r="B17" s="72"/>
      <c r="I17" s="83"/>
      <c r="J17" s="72" t="s">
        <v>73</v>
      </c>
      <c r="K17" s="73" t="s">
        <v>68</v>
      </c>
      <c r="L17" s="73" t="s">
        <v>69</v>
      </c>
      <c r="M17" s="73" t="s">
        <v>70</v>
      </c>
    </row>
    <row r="18" spans="2:13" ht="27.75" customHeight="1">
      <c r="D18" s="84"/>
      <c r="E18" s="84"/>
      <c r="G18" s="85"/>
      <c r="H18" s="85"/>
      <c r="I18" s="86"/>
      <c r="K18" s="74">
        <v>2400</v>
      </c>
      <c r="L18" s="75">
        <f>D7+H7+L7</f>
        <v>0</v>
      </c>
      <c r="M18" s="76">
        <f>IF(K18="","",K18*L18)</f>
        <v>0</v>
      </c>
    </row>
    <row r="19" spans="2:13" ht="27.75" customHeight="1">
      <c r="D19" s="84"/>
      <c r="E19" s="84"/>
      <c r="G19" s="85"/>
      <c r="H19" s="85"/>
      <c r="I19" s="86"/>
      <c r="K19" s="77">
        <v>4800</v>
      </c>
      <c r="L19" s="75">
        <f t="shared" ref="L19:L25" si="3">D8+H8+L8</f>
        <v>0</v>
      </c>
      <c r="M19" s="76">
        <f t="shared" ref="M19:M25" si="4">IF(K19="","",K19*L19)</f>
        <v>0</v>
      </c>
    </row>
    <row r="20" spans="2:13" ht="27.75" customHeight="1">
      <c r="D20" s="84"/>
      <c r="E20" s="84"/>
      <c r="G20" s="85"/>
      <c r="H20" s="85"/>
      <c r="I20" s="86"/>
      <c r="K20" s="79">
        <v>7200</v>
      </c>
      <c r="L20" s="75">
        <f t="shared" si="3"/>
        <v>0</v>
      </c>
      <c r="M20" s="76">
        <f t="shared" si="4"/>
        <v>0</v>
      </c>
    </row>
    <row r="21" spans="2:13" ht="27.75" customHeight="1">
      <c r="D21" s="84"/>
      <c r="E21" s="84"/>
      <c r="G21" s="85"/>
      <c r="H21" s="85"/>
      <c r="I21" s="86"/>
      <c r="K21" s="79">
        <v>9600</v>
      </c>
      <c r="L21" s="75">
        <f t="shared" si="3"/>
        <v>0</v>
      </c>
      <c r="M21" s="76">
        <f t="shared" si="4"/>
        <v>0</v>
      </c>
    </row>
    <row r="22" spans="2:13" ht="27.75" customHeight="1">
      <c r="D22" s="84"/>
      <c r="E22" s="84"/>
      <c r="G22" s="85"/>
      <c r="H22" s="85"/>
      <c r="I22" s="86"/>
      <c r="K22" s="79">
        <v>3400</v>
      </c>
      <c r="L22" s="75">
        <f t="shared" si="3"/>
        <v>0</v>
      </c>
      <c r="M22" s="76">
        <f t="shared" si="4"/>
        <v>0</v>
      </c>
    </row>
    <row r="23" spans="2:13" ht="27.75" customHeight="1">
      <c r="D23" s="84"/>
      <c r="E23" s="84"/>
      <c r="G23" s="85"/>
      <c r="H23" s="85"/>
      <c r="I23" s="86"/>
      <c r="K23" s="79">
        <v>6800</v>
      </c>
      <c r="L23" s="75">
        <f t="shared" si="3"/>
        <v>0</v>
      </c>
      <c r="M23" s="76">
        <f t="shared" si="4"/>
        <v>0</v>
      </c>
    </row>
    <row r="24" spans="2:13" ht="27.75" customHeight="1">
      <c r="D24" s="84"/>
      <c r="E24" s="84"/>
      <c r="G24" s="85"/>
      <c r="H24" s="85"/>
      <c r="I24" s="86"/>
      <c r="K24" s="79">
        <v>10200</v>
      </c>
      <c r="L24" s="75">
        <f t="shared" si="3"/>
        <v>0</v>
      </c>
      <c r="M24" s="76">
        <f t="shared" si="4"/>
        <v>0</v>
      </c>
    </row>
    <row r="25" spans="2:13" ht="27.75" customHeight="1">
      <c r="D25" s="252" t="s">
        <v>74</v>
      </c>
      <c r="E25" s="252"/>
      <c r="F25" s="252" t="s">
        <v>75</v>
      </c>
      <c r="G25" s="252"/>
      <c r="H25" s="85"/>
      <c r="I25" s="86"/>
      <c r="K25" s="79">
        <v>13600</v>
      </c>
      <c r="L25" s="75">
        <f t="shared" si="3"/>
        <v>0</v>
      </c>
      <c r="M25" s="76">
        <f t="shared" si="4"/>
        <v>0</v>
      </c>
    </row>
    <row r="26" spans="2:13" ht="27.75" customHeight="1">
      <c r="C26" s="84"/>
      <c r="D26" s="253" t="str">
        <f>IF(①!N34="","",①!N34)</f>
        <v/>
      </c>
      <c r="E26" s="253"/>
      <c r="F26" s="254" t="str">
        <f>IF(①!P34="","",①!P34)</f>
        <v/>
      </c>
      <c r="G26" s="254"/>
      <c r="H26" s="85"/>
      <c r="I26" s="86"/>
      <c r="K26" s="79"/>
      <c r="L26" s="80" t="s">
        <v>18</v>
      </c>
      <c r="M26" s="81">
        <f>SUM(M18:M25)</f>
        <v>0</v>
      </c>
    </row>
    <row r="27" spans="2:13" ht="27.75" customHeight="1">
      <c r="D27" s="83"/>
      <c r="E27" s="86"/>
      <c r="H27" s="83"/>
      <c r="I27" s="86"/>
      <c r="L27" s="83"/>
      <c r="M27" s="86"/>
    </row>
  </sheetData>
  <sheetProtection algorithmName="SHA-512" hashValue="nF/OpGc17mdL16fGxE2TBRCCwR7ukfeaiNZDE6NH0YnCziYaehUCcm9bjc6ibuy3MVdyBTmkspua4o+J3aoRcw==" saltValue="fTpsI0AIJUVa/LcPQkAsvw==" spinCount="100000" sheet="1" objects="1" scenarios="1" selectLockedCells="1" selectUnlockedCells="1"/>
  <mergeCells count="5">
    <mergeCell ref="F2:K2"/>
    <mergeCell ref="D25:E25"/>
    <mergeCell ref="F25:G25"/>
    <mergeCell ref="D26:E26"/>
    <mergeCell ref="F26:G26"/>
  </mergeCells>
  <phoneticPr fontId="2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見本</vt:lpstr>
      <vt:lpstr>①</vt:lpstr>
      <vt:lpstr>②</vt:lpstr>
      <vt:lpstr>③</vt:lpstr>
      <vt:lpstr>水連用</vt:lpstr>
      <vt:lpstr>水連用!Print_Area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t95152</dc:creator>
  <cp:lastModifiedBy>t95152</cp:lastModifiedBy>
  <dcterms:created xsi:type="dcterms:W3CDTF">2025-11-27T16:13:25Z</dcterms:created>
  <dcterms:modified xsi:type="dcterms:W3CDTF">2025-11-30T23:50:19Z</dcterms:modified>
</cp:coreProperties>
</file>